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775" windowWidth="15480" windowHeight="4905" activeTab="2"/>
  </bookViews>
  <sheets>
    <sheet name="General" sheetId="1" r:id="rId1"/>
    <sheet name="Wood" sheetId="2" r:id="rId2"/>
    <sheet name="Sediment" sheetId="3" r:id="rId3"/>
  </sheets>
  <definedNames/>
  <calcPr fullCalcOnLoad="1"/>
</workbook>
</file>

<file path=xl/comments1.xml><?xml version="1.0" encoding="utf-8"?>
<comments xmlns="http://schemas.openxmlformats.org/spreadsheetml/2006/main">
  <authors>
    <author>HJA_Guest</author>
    <author>hja_guest</author>
  </authors>
  <commentList>
    <comment ref="H5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scour, deposition, mixed</t>
        </r>
      </text>
    </comment>
    <comment ref="A20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 section one is downstream; each section is 10m long unless otherwise noted</t>
        </r>
      </text>
    </comment>
    <comment ref="F20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&gt;20cm in diameter
&gt;2m in length</t>
        </r>
      </text>
    </comment>
    <comment ref="G20" authorId="0">
      <text>
        <r>
          <rPr>
            <b/>
            <sz val="8"/>
            <rFont val="Tahoma"/>
            <family val="0"/>
          </rPr>
          <t>smaller than large wood</t>
        </r>
      </text>
    </comment>
    <comment ref="E8" authorId="1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As defined by HJA interactive map stream system or by observed tributaries in the field</t>
        </r>
      </text>
    </comment>
  </commentList>
</comments>
</file>

<file path=xl/comments2.xml><?xml version="1.0" encoding="utf-8"?>
<comments xmlns="http://schemas.openxmlformats.org/spreadsheetml/2006/main">
  <authors>
    <author>HJA_Guest</author>
  </authors>
  <commentList>
    <comment ref="J2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1 = fresh (retais brances, no added moss/vegetation)
2 = medium (retains shape)
3 = can't support itself</t>
        </r>
      </text>
    </comment>
    <comment ref="I2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0 degrees = parallel to channel
90 degrees = perpendicular to channel</t>
        </r>
      </text>
    </comment>
    <comment ref="E2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(L=extends far outside channel)</t>
        </r>
      </text>
    </comment>
  </commentList>
</comments>
</file>

<file path=xl/comments3.xml><?xml version="1.0" encoding="utf-8"?>
<comments xmlns="http://schemas.openxmlformats.org/spreadsheetml/2006/main">
  <authors>
    <author>Office 2004 Test Drive User</author>
    <author>HJA_Guest</author>
  </authors>
  <commentList>
    <comment ref="J3" authorId="0">
      <text>
        <r>
          <rPr>
            <b/>
            <sz val="9"/>
            <rFont val="Arial"/>
            <family val="0"/>
          </rPr>
          <t>boulder</t>
        </r>
      </text>
    </comment>
    <comment ref="I3" authorId="0">
      <text>
        <r>
          <rPr>
            <b/>
            <sz val="9"/>
            <rFont val="Arial"/>
            <family val="0"/>
          </rPr>
          <t>cobble</t>
        </r>
      </text>
    </comment>
    <comment ref="H3" authorId="0">
      <text>
        <r>
          <rPr>
            <b/>
            <sz val="9"/>
            <rFont val="Arial"/>
            <family val="0"/>
          </rPr>
          <t>gravel</t>
        </r>
      </text>
    </comment>
    <comment ref="G3" authorId="0">
      <text>
        <r>
          <rPr>
            <sz val="9"/>
            <rFont val="Arial"/>
            <family val="0"/>
          </rPr>
          <t>fine sediment</t>
        </r>
      </text>
    </comment>
    <comment ref="E2" authorId="1">
      <text>
        <r>
          <rPr>
            <sz val="8"/>
            <rFont val="Tahoma"/>
            <family val="0"/>
          </rPr>
          <t xml:space="preserve">trc=terrace with a downstream depth and an upstream depth.  Assume constant bedrock slope between them (trapezoidal volume)
</t>
        </r>
      </text>
    </comment>
  </commentList>
</comments>
</file>

<file path=xl/sharedStrings.xml><?xml version="1.0" encoding="utf-8"?>
<sst xmlns="http://schemas.openxmlformats.org/spreadsheetml/2006/main" count="115" uniqueCount="98">
  <si>
    <t>Basin</t>
  </si>
  <si>
    <t>Date</t>
  </si>
  <si>
    <t>Data Collectors</t>
  </si>
  <si>
    <t>Channel Information</t>
  </si>
  <si>
    <t>Start Location</t>
  </si>
  <si>
    <t>End Location</t>
  </si>
  <si>
    <t>Last known debris flow</t>
  </si>
  <si>
    <t>Section #</t>
  </si>
  <si>
    <t>Wood</t>
  </si>
  <si>
    <t>Piece #</t>
  </si>
  <si>
    <t>Slope (%)</t>
  </si>
  <si>
    <t>Contact with channel floor (m)</t>
  </si>
  <si>
    <t>Length in channel (m)</t>
  </si>
  <si>
    <t>Decay class</t>
  </si>
  <si>
    <t>Average diameter (m)</t>
  </si>
  <si>
    <t>Blocking sediment accumulation #</t>
  </si>
  <si>
    <t>Orientation</t>
  </si>
  <si>
    <t>Source location</t>
  </si>
  <si>
    <t>Other dscrpt.</t>
  </si>
  <si>
    <t>Zone description</t>
  </si>
  <si>
    <t>Sediment</t>
  </si>
  <si>
    <t>Accumulation #</t>
  </si>
  <si>
    <t>Average width (m)</t>
  </si>
  <si>
    <t>Average depth (m)</t>
  </si>
  <si>
    <t>Average length (m)</t>
  </si>
  <si>
    <t>% in each class size by volume</t>
  </si>
  <si>
    <t>Obstruction</t>
  </si>
  <si>
    <t>Esitmated volume (m3)</t>
  </si>
  <si>
    <t>large wood</t>
  </si>
  <si>
    <t>small wood</t>
  </si>
  <si>
    <t>other:</t>
  </si>
  <si>
    <t>Notes</t>
  </si>
  <si>
    <t>Cross-sectional area if not cylindrical (m2)</t>
  </si>
  <si>
    <t>&lt;2mm</t>
  </si>
  <si>
    <t>2-64mm</t>
  </si>
  <si>
    <t>65-256mm</t>
  </si>
  <si>
    <t>256mm-1m</t>
  </si>
  <si>
    <t>Volume of wood in channel (m3)</t>
  </si>
  <si>
    <t>Avg streambed width  (m)</t>
  </si>
  <si>
    <t>Avg Channel width (m)</t>
  </si>
  <si>
    <t>% of surface area bedrock</t>
  </si>
  <si>
    <t>notes</t>
  </si>
  <si>
    <t>sedi-ment</t>
  </si>
  <si>
    <t>Full length (m) (if different from length in channel)</t>
  </si>
  <si>
    <t>WS 2-3</t>
  </si>
  <si>
    <t>Lambie</t>
  </si>
  <si>
    <t>~100m up from road</t>
  </si>
  <si>
    <t>little pool at base of log with tag</t>
  </si>
  <si>
    <t>100m from start</t>
  </si>
  <si>
    <t>E 560930</t>
  </si>
  <si>
    <t>N 4896195</t>
  </si>
  <si>
    <t>scour</t>
  </si>
  <si>
    <t>About 10-15 small patches of sediment behind small wood, boulders, or in bedrock dips (these sediment patches too small to measure)</t>
  </si>
  <si>
    <t>Elev</t>
  </si>
  <si>
    <t>600m</t>
  </si>
  <si>
    <t>very small patches of sediment, moss-covered dry bedrock next to flowing stream</t>
  </si>
  <si>
    <t>same as sec. 1</t>
  </si>
  <si>
    <t>moss-covered bedrock arouind narrower streambed</t>
  </si>
  <si>
    <t>scarred cedar about 3m up left bank at channel edge</t>
  </si>
  <si>
    <t>scarred doug fir about 4 m up right bank at channel edge</t>
  </si>
  <si>
    <t>L</t>
  </si>
  <si>
    <t>90 bank</t>
  </si>
  <si>
    <t>45 bank</t>
  </si>
  <si>
    <t>small pile</t>
  </si>
  <si>
    <t>likely rolled in from bank</t>
  </si>
  <si>
    <t>cedar</t>
  </si>
  <si>
    <t>maybe same tree as 3 and 4, broken by channel's edge, doug firs</t>
  </si>
  <si>
    <t>up left bank</t>
  </si>
  <si>
    <t>seems much more decayed than others, may have slid in after 96 but was dead before then</t>
  </si>
  <si>
    <t>left bank</t>
  </si>
  <si>
    <t>probably same tree as 11, very decayed</t>
  </si>
  <si>
    <t>root wad, trunk missing, possibly same as 9 and 11</t>
  </si>
  <si>
    <t>same tree as 14</t>
  </si>
  <si>
    <t>contributing some small wood from branches</t>
  </si>
  <si>
    <t>trc .7-.1</t>
  </si>
  <si>
    <t>nesting of small wood</t>
  </si>
  <si>
    <t>wood 5, a burl from a doug fir, other small wood</t>
  </si>
  <si>
    <t>small wood, bank</t>
  </si>
  <si>
    <t>flat bedrock, small wood, boulder</t>
  </si>
  <si>
    <t>small wood, boulder</t>
  </si>
  <si>
    <t>dip in bedrock, boulder</t>
  </si>
  <si>
    <t>root wad 12, wood 14</t>
  </si>
  <si>
    <t>some input from left slope</t>
  </si>
  <si>
    <t>Average</t>
  </si>
  <si>
    <t>total</t>
  </si>
  <si>
    <t>total per length</t>
  </si>
  <si>
    <t>m3</t>
  </si>
  <si>
    <t>m3/m</t>
  </si>
  <si>
    <t>average</t>
  </si>
  <si>
    <t>sediment stored by large wood</t>
  </si>
  <si>
    <t>sediment stored by small wood</t>
  </si>
  <si>
    <t>sediment stored by small and large wood</t>
  </si>
  <si>
    <t>sediment stored by shallow slope</t>
  </si>
  <si>
    <t>thin layer of sediment, somehat trapped by moss and vegetation, maybe a little soil from slope</t>
  </si>
  <si>
    <t>sediment stored by boulders</t>
  </si>
  <si>
    <t>sediment stored by large wood and boulders and maybe small wood too</t>
  </si>
  <si>
    <t>sediment stored by small wood and boulders</t>
  </si>
  <si>
    <t>Stream Order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</si>
</sst>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6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2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8"/>
  <sheetViews>
    <sheetView zoomScale="75" zoomScaleNormal="75" workbookViewId="0" topLeftCell="A1">
      <selection activeCell="G59" sqref="G59"/>
    </sheetView>
  </sheetViews>
  <sheetFormatPr defaultColWidth="9.140625" defaultRowHeight="12.75"/>
  <cols>
    <col min="1" max="1" width="9.00390625" style="0" customWidth="1"/>
    <col min="2" max="2" width="8.8515625" style="0" customWidth="1"/>
    <col min="3" max="3" width="9.7109375" style="0" customWidth="1"/>
    <col min="4" max="5" width="8.8515625" style="0" customWidth="1"/>
    <col min="6" max="6" width="9.7109375" style="0" customWidth="1"/>
    <col min="7" max="7" width="9.28125" style="0" customWidth="1"/>
    <col min="8" max="8" width="10.28125" style="0" customWidth="1"/>
    <col min="9" max="9" width="10.00390625" style="0" customWidth="1"/>
    <col min="10" max="10" width="9.8515625" style="0" customWidth="1"/>
    <col min="11" max="11" width="8.8515625" style="0" customWidth="1"/>
    <col min="12" max="12" width="10.7109375" style="0" customWidth="1"/>
    <col min="13" max="13" width="8.8515625" style="0" customWidth="1"/>
    <col min="14" max="14" width="8.28125" style="0" customWidth="1"/>
    <col min="15" max="15" width="8.00390625" style="0" customWidth="1"/>
    <col min="16" max="16" width="6.8515625" style="0" customWidth="1"/>
    <col min="17" max="17" width="7.8515625" style="0" customWidth="1"/>
    <col min="18" max="18" width="7.28125" style="0" customWidth="1"/>
    <col min="19" max="20" width="7.00390625" style="0" customWidth="1"/>
    <col min="21" max="21" width="6.7109375" style="0" customWidth="1"/>
    <col min="22" max="16384" width="8.8515625" style="0" customWidth="1"/>
  </cols>
  <sheetData>
    <row r="1" spans="1:6" ht="12.75">
      <c r="A1" s="3" t="s">
        <v>0</v>
      </c>
      <c r="C1" s="3" t="s">
        <v>1</v>
      </c>
      <c r="E1" s="15" t="s">
        <v>2</v>
      </c>
      <c r="F1" s="16"/>
    </row>
    <row r="2" spans="1:6" ht="12.75">
      <c r="A2" s="3" t="s">
        <v>44</v>
      </c>
      <c r="C2" s="29">
        <v>39287</v>
      </c>
      <c r="E2" s="5" t="s">
        <v>45</v>
      </c>
      <c r="F2" s="6"/>
    </row>
    <row r="4" ht="12.75">
      <c r="A4" t="s">
        <v>3</v>
      </c>
    </row>
    <row r="5" spans="1:8" ht="12.75">
      <c r="A5" s="14" t="s">
        <v>4</v>
      </c>
      <c r="B5" s="4"/>
      <c r="C5" s="15" t="s">
        <v>5</v>
      </c>
      <c r="D5" s="16"/>
      <c r="E5" s="24" t="s">
        <v>6</v>
      </c>
      <c r="F5" s="25"/>
      <c r="G5" s="14" t="s">
        <v>19</v>
      </c>
      <c r="H5" s="4"/>
    </row>
    <row r="6" spans="1:8" ht="12.75">
      <c r="A6" s="14" t="s">
        <v>46</v>
      </c>
      <c r="B6" s="8"/>
      <c r="C6" t="s">
        <v>49</v>
      </c>
      <c r="D6" s="7"/>
      <c r="E6" s="32">
        <v>1996</v>
      </c>
      <c r="F6" s="33"/>
      <c r="G6" s="15" t="s">
        <v>51</v>
      </c>
      <c r="H6" s="16"/>
    </row>
    <row r="7" spans="1:4" ht="12.75">
      <c r="A7" s="15" t="s">
        <v>47</v>
      </c>
      <c r="B7" s="16"/>
      <c r="C7" s="15" t="s">
        <v>50</v>
      </c>
      <c r="D7" s="16"/>
    </row>
    <row r="8" spans="1:6" ht="12.75">
      <c r="A8" s="9"/>
      <c r="B8" s="7"/>
      <c r="C8" s="14" t="s">
        <v>48</v>
      </c>
      <c r="D8" s="4"/>
      <c r="E8" s="15" t="s">
        <v>97</v>
      </c>
      <c r="F8" s="16"/>
    </row>
    <row r="9" spans="1:6" ht="12.75">
      <c r="A9" s="22" t="s">
        <v>53</v>
      </c>
      <c r="B9" s="23"/>
      <c r="C9" s="5" t="s">
        <v>54</v>
      </c>
      <c r="D9" s="6"/>
      <c r="E9" s="9">
        <v>1</v>
      </c>
      <c r="F9" s="10"/>
    </row>
    <row r="10" spans="2:6" ht="12.75">
      <c r="B10" s="7"/>
      <c r="C10" s="7"/>
      <c r="D10" s="7"/>
      <c r="E10" s="5"/>
      <c r="F10" s="6"/>
    </row>
    <row r="11" spans="1:8" ht="12.75" customHeight="1">
      <c r="A11" s="3" t="s">
        <v>31</v>
      </c>
      <c r="B11" s="7"/>
      <c r="C11" s="7"/>
      <c r="D11" s="7"/>
      <c r="E11" s="7"/>
      <c r="F11" s="7"/>
      <c r="G11" s="7"/>
      <c r="H11" s="7"/>
    </row>
    <row r="12" spans="1:8" ht="12.75" customHeight="1">
      <c r="A12" s="26" t="s">
        <v>52</v>
      </c>
      <c r="B12" s="7"/>
      <c r="C12" s="7"/>
      <c r="D12" s="7"/>
      <c r="E12" s="7"/>
      <c r="F12" s="7"/>
      <c r="G12" s="7"/>
      <c r="H12" s="7"/>
    </row>
    <row r="13" spans="1:8" ht="12.75" customHeight="1">
      <c r="A13" s="26"/>
      <c r="B13" s="7"/>
      <c r="C13" s="7"/>
      <c r="D13" s="7"/>
      <c r="E13" s="7"/>
      <c r="F13" s="7"/>
      <c r="G13" s="7"/>
      <c r="H13" s="7"/>
    </row>
    <row r="14" spans="1:8" ht="12.75" customHeight="1">
      <c r="A14" s="26"/>
      <c r="B14" s="7"/>
      <c r="C14" s="7"/>
      <c r="D14" s="7"/>
      <c r="E14" s="7"/>
      <c r="F14" s="7"/>
      <c r="G14" s="7"/>
      <c r="H14" s="7"/>
    </row>
    <row r="15" spans="1:8" ht="12.75" customHeight="1">
      <c r="A15" s="26"/>
      <c r="B15" s="7"/>
      <c r="C15" s="7"/>
      <c r="D15" s="7"/>
      <c r="E15" s="7"/>
      <c r="F15" s="7"/>
      <c r="G15" s="7"/>
      <c r="H15" s="7"/>
    </row>
    <row r="16" spans="1:8" ht="12.75" customHeight="1">
      <c r="A16" s="26"/>
      <c r="B16" s="7"/>
      <c r="C16" s="7"/>
      <c r="D16" s="7"/>
      <c r="E16" s="7"/>
      <c r="F16" s="7"/>
      <c r="G16" s="7"/>
      <c r="H16" s="7"/>
    </row>
    <row r="17" spans="1:8" ht="12.75" customHeight="1">
      <c r="A17" s="26"/>
      <c r="B17" s="7"/>
      <c r="C17" s="7"/>
      <c r="D17" s="7"/>
      <c r="E17" s="7"/>
      <c r="F17" s="7"/>
      <c r="G17" s="7"/>
      <c r="H17" s="7"/>
    </row>
    <row r="18" spans="1:8" ht="12.75" customHeight="1">
      <c r="A18" s="7"/>
      <c r="B18" s="7"/>
      <c r="C18" s="7"/>
      <c r="D18" s="7"/>
      <c r="E18" s="7"/>
      <c r="F18" s="7"/>
      <c r="G18" s="7"/>
      <c r="H18" s="7"/>
    </row>
    <row r="19" spans="1:8" ht="12.75" customHeight="1">
      <c r="A19" s="7"/>
      <c r="B19" s="7"/>
      <c r="C19" s="7"/>
      <c r="D19" s="7"/>
      <c r="E19" s="7"/>
      <c r="F19" s="7"/>
      <c r="G19" s="7"/>
      <c r="H19" s="7"/>
    </row>
    <row r="20" spans="1:14" ht="39" customHeight="1">
      <c r="A20" s="38" t="s">
        <v>7</v>
      </c>
      <c r="B20" s="39" t="s">
        <v>38</v>
      </c>
      <c r="C20" s="40" t="s">
        <v>39</v>
      </c>
      <c r="D20" s="41" t="s">
        <v>10</v>
      </c>
      <c r="E20" s="40" t="s">
        <v>40</v>
      </c>
      <c r="F20" s="40" t="s">
        <v>28</v>
      </c>
      <c r="G20" s="40" t="s">
        <v>29</v>
      </c>
      <c r="H20" s="40" t="s">
        <v>42</v>
      </c>
      <c r="I20" s="39" t="s">
        <v>30</v>
      </c>
      <c r="J20" s="28" t="s">
        <v>41</v>
      </c>
      <c r="K20" s="17"/>
      <c r="L20" s="17"/>
      <c r="M20" s="17"/>
      <c r="N20" s="16"/>
    </row>
    <row r="21" spans="1:14" ht="12.75" customHeight="1">
      <c r="A21" s="12">
        <v>1</v>
      </c>
      <c r="B21" s="12">
        <v>1.6</v>
      </c>
      <c r="C21" s="12">
        <v>6.8</v>
      </c>
      <c r="D21" s="12">
        <v>22</v>
      </c>
      <c r="E21" s="12">
        <v>80</v>
      </c>
      <c r="F21" s="12">
        <v>10</v>
      </c>
      <c r="G21" s="12">
        <v>5</v>
      </c>
      <c r="H21" s="12">
        <v>5</v>
      </c>
      <c r="I21" s="12">
        <v>0</v>
      </c>
      <c r="J21" s="27" t="s">
        <v>55</v>
      </c>
      <c r="K21" s="8"/>
      <c r="L21" s="8"/>
      <c r="M21" s="8"/>
      <c r="N21" s="4"/>
    </row>
    <row r="22" spans="1:14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5"/>
      <c r="K22" s="11"/>
      <c r="L22" s="11"/>
      <c r="M22" s="11"/>
      <c r="N22" s="6"/>
    </row>
    <row r="23" spans="1:14" ht="12.75" customHeight="1">
      <c r="A23" s="12">
        <v>2</v>
      </c>
      <c r="B23" s="12">
        <v>1.2</v>
      </c>
      <c r="C23" s="12">
        <v>5.8</v>
      </c>
      <c r="D23" s="12">
        <v>20</v>
      </c>
      <c r="E23" s="12">
        <v>90</v>
      </c>
      <c r="F23" s="12">
        <v>0</v>
      </c>
      <c r="G23" s="12">
        <v>5</v>
      </c>
      <c r="H23" s="12">
        <v>5</v>
      </c>
      <c r="I23" s="12">
        <v>0</v>
      </c>
      <c r="J23" s="27" t="s">
        <v>56</v>
      </c>
      <c r="K23" s="8"/>
      <c r="L23" s="8"/>
      <c r="M23" s="8"/>
      <c r="N23" s="4"/>
    </row>
    <row r="24" spans="1:14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5" t="s">
        <v>59</v>
      </c>
      <c r="K24" s="11"/>
      <c r="L24" s="11"/>
      <c r="M24" s="11"/>
      <c r="N24" s="6"/>
    </row>
    <row r="25" spans="1:14" ht="12.75" customHeight="1">
      <c r="A25" s="12">
        <v>3</v>
      </c>
      <c r="B25" s="12">
        <v>2</v>
      </c>
      <c r="C25" s="12">
        <v>5.8</v>
      </c>
      <c r="D25" s="12">
        <v>26</v>
      </c>
      <c r="E25" s="12">
        <v>55</v>
      </c>
      <c r="F25" s="12">
        <v>5</v>
      </c>
      <c r="G25" s="12">
        <v>20</v>
      </c>
      <c r="H25" s="12">
        <v>20</v>
      </c>
      <c r="I25" s="12">
        <v>0</v>
      </c>
      <c r="J25" s="27"/>
      <c r="K25" s="8"/>
      <c r="L25" s="8"/>
      <c r="M25" s="8"/>
      <c r="N25" s="4"/>
    </row>
    <row r="26" spans="1:14" ht="12.75" customHeight="1">
      <c r="A26" s="13"/>
      <c r="B26" s="21"/>
      <c r="C26" s="13"/>
      <c r="D26" s="13"/>
      <c r="E26" s="13"/>
      <c r="F26" s="13"/>
      <c r="G26" s="13"/>
      <c r="H26" s="13"/>
      <c r="I26" s="13"/>
      <c r="J26" s="5"/>
      <c r="K26" s="11"/>
      <c r="L26" s="11"/>
      <c r="M26" s="11"/>
      <c r="N26" s="6"/>
    </row>
    <row r="27" spans="1:14" ht="12.75" customHeight="1">
      <c r="A27" s="14">
        <v>4</v>
      </c>
      <c r="B27" s="12">
        <v>1.7</v>
      </c>
      <c r="C27" s="4">
        <v>6.8</v>
      </c>
      <c r="D27" s="12">
        <v>31</v>
      </c>
      <c r="E27" s="12">
        <v>85</v>
      </c>
      <c r="F27" s="12">
        <v>5</v>
      </c>
      <c r="G27" s="12">
        <v>5</v>
      </c>
      <c r="H27" s="12">
        <v>5</v>
      </c>
      <c r="I27" s="12">
        <v>0</v>
      </c>
      <c r="J27" s="27"/>
      <c r="K27" s="8"/>
      <c r="L27" s="8"/>
      <c r="M27" s="8"/>
      <c r="N27" s="4"/>
    </row>
    <row r="28" spans="1:14" ht="12.75">
      <c r="A28" s="5"/>
      <c r="B28" s="21"/>
      <c r="C28" s="6"/>
      <c r="D28" s="13"/>
      <c r="E28" s="13"/>
      <c r="F28" s="13"/>
      <c r="G28" s="13"/>
      <c r="H28" s="13"/>
      <c r="I28" s="13"/>
      <c r="J28" s="5"/>
      <c r="K28" s="11"/>
      <c r="L28" s="11"/>
      <c r="M28" s="11"/>
      <c r="N28" s="6"/>
    </row>
    <row r="29" spans="1:14" ht="12.75">
      <c r="A29" s="14">
        <v>5</v>
      </c>
      <c r="B29" s="12">
        <v>2</v>
      </c>
      <c r="C29" s="4">
        <v>6</v>
      </c>
      <c r="D29" s="12">
        <v>22</v>
      </c>
      <c r="E29" s="12">
        <v>85</v>
      </c>
      <c r="F29" s="12">
        <v>0</v>
      </c>
      <c r="G29" s="12">
        <v>5</v>
      </c>
      <c r="H29" s="12">
        <v>10</v>
      </c>
      <c r="I29" s="12">
        <v>0</v>
      </c>
      <c r="J29" s="27"/>
      <c r="K29" s="8"/>
      <c r="L29" s="8"/>
      <c r="M29" s="8"/>
      <c r="N29" s="4"/>
    </row>
    <row r="30" spans="1:14" ht="12.75">
      <c r="A30" s="5"/>
      <c r="B30" s="21"/>
      <c r="C30" s="6"/>
      <c r="D30" s="13"/>
      <c r="E30" s="13"/>
      <c r="F30" s="13"/>
      <c r="G30" s="13"/>
      <c r="H30" s="13"/>
      <c r="I30" s="13"/>
      <c r="J30" s="5"/>
      <c r="K30" s="11"/>
      <c r="L30" s="11"/>
      <c r="M30" s="11"/>
      <c r="N30" s="6"/>
    </row>
    <row r="31" spans="1:14" ht="12.75">
      <c r="A31" s="14">
        <v>6</v>
      </c>
      <c r="B31" s="12">
        <v>0.8</v>
      </c>
      <c r="C31" s="4">
        <v>5.4</v>
      </c>
      <c r="D31" s="12">
        <v>20</v>
      </c>
      <c r="E31" s="12">
        <v>85</v>
      </c>
      <c r="F31" s="12">
        <v>0</v>
      </c>
      <c r="G31" s="12">
        <v>5</v>
      </c>
      <c r="H31" s="12">
        <v>10</v>
      </c>
      <c r="I31" s="12">
        <v>0</v>
      </c>
      <c r="J31" s="27" t="s">
        <v>57</v>
      </c>
      <c r="K31" s="8"/>
      <c r="L31" s="8"/>
      <c r="M31" s="8"/>
      <c r="N31" s="4"/>
    </row>
    <row r="32" spans="1:14" ht="12.75">
      <c r="A32" s="5"/>
      <c r="B32" s="13"/>
      <c r="C32" s="6"/>
      <c r="D32" s="13"/>
      <c r="E32" s="13"/>
      <c r="F32" s="13"/>
      <c r="G32" s="13"/>
      <c r="H32" s="13"/>
      <c r="I32" s="13"/>
      <c r="J32" s="5"/>
      <c r="K32" s="11"/>
      <c r="L32" s="11"/>
      <c r="M32" s="11"/>
      <c r="N32" s="6"/>
    </row>
    <row r="33" spans="1:14" ht="12.75">
      <c r="A33" s="12">
        <v>7</v>
      </c>
      <c r="B33" s="21">
        <v>2.4</v>
      </c>
      <c r="C33" s="12">
        <v>7.5</v>
      </c>
      <c r="D33" s="12">
        <v>22</v>
      </c>
      <c r="E33" s="12">
        <v>70</v>
      </c>
      <c r="F33" s="12">
        <v>5</v>
      </c>
      <c r="G33" s="12">
        <v>10</v>
      </c>
      <c r="H33" s="12">
        <v>15</v>
      </c>
      <c r="I33" s="12">
        <v>0</v>
      </c>
      <c r="J33" s="27" t="s">
        <v>58</v>
      </c>
      <c r="K33" s="8"/>
      <c r="L33" s="8"/>
      <c r="M33" s="8"/>
      <c r="N33" s="4"/>
    </row>
    <row r="34" spans="1:14" ht="12.75">
      <c r="A34" s="13"/>
      <c r="B34" s="21"/>
      <c r="C34" s="13"/>
      <c r="D34" s="13"/>
      <c r="E34" s="13"/>
      <c r="F34" s="13"/>
      <c r="G34" s="13"/>
      <c r="H34" s="13"/>
      <c r="I34" s="13"/>
      <c r="J34" s="5"/>
      <c r="K34" s="11"/>
      <c r="L34" s="11"/>
      <c r="M34" s="11"/>
      <c r="N34" s="6"/>
    </row>
    <row r="35" spans="1:26" ht="12.75">
      <c r="A35" s="14">
        <v>8</v>
      </c>
      <c r="B35" s="12">
        <v>2</v>
      </c>
      <c r="C35" s="4">
        <v>6.4</v>
      </c>
      <c r="D35" s="12">
        <v>27</v>
      </c>
      <c r="E35" s="12">
        <v>85</v>
      </c>
      <c r="F35" s="12">
        <v>5</v>
      </c>
      <c r="G35" s="12">
        <v>5</v>
      </c>
      <c r="H35" s="12">
        <v>5</v>
      </c>
      <c r="I35" s="12">
        <v>0</v>
      </c>
      <c r="J35" s="27"/>
      <c r="K35" s="8"/>
      <c r="L35" s="8"/>
      <c r="M35" s="8"/>
      <c r="N35" s="4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5"/>
      <c r="B36" s="21"/>
      <c r="C36" s="6"/>
      <c r="D36" s="13"/>
      <c r="E36" s="13"/>
      <c r="F36" s="13"/>
      <c r="G36" s="13"/>
      <c r="H36" s="13"/>
      <c r="I36" s="13"/>
      <c r="J36" s="5"/>
      <c r="K36" s="11"/>
      <c r="L36" s="11"/>
      <c r="M36" s="11"/>
      <c r="N36" s="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9">
        <v>9</v>
      </c>
      <c r="B37" s="12">
        <v>2.2</v>
      </c>
      <c r="C37" s="10">
        <v>6.3</v>
      </c>
      <c r="D37" s="21">
        <v>32</v>
      </c>
      <c r="E37" s="21">
        <v>75</v>
      </c>
      <c r="F37" s="21">
        <v>10</v>
      </c>
      <c r="G37" s="21">
        <v>10</v>
      </c>
      <c r="H37" s="21">
        <v>5</v>
      </c>
      <c r="I37" s="21">
        <v>0</v>
      </c>
      <c r="J37" s="9"/>
      <c r="K37" s="7"/>
      <c r="L37" s="7"/>
      <c r="M37" s="7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9"/>
      <c r="B38" s="21"/>
      <c r="C38" s="10"/>
      <c r="D38" s="21"/>
      <c r="E38" s="21"/>
      <c r="F38" s="21"/>
      <c r="G38" s="21"/>
      <c r="H38" s="21"/>
      <c r="I38" s="21"/>
      <c r="J38" s="9"/>
      <c r="K38" s="7"/>
      <c r="L38" s="7"/>
      <c r="M38" s="7"/>
      <c r="N38" s="10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14">
        <v>10</v>
      </c>
      <c r="B39" s="12">
        <v>2</v>
      </c>
      <c r="C39" s="4">
        <v>7</v>
      </c>
      <c r="D39" s="12">
        <v>27</v>
      </c>
      <c r="E39" s="12">
        <v>85</v>
      </c>
      <c r="F39" s="12">
        <v>0</v>
      </c>
      <c r="G39" s="12">
        <v>10</v>
      </c>
      <c r="H39" s="12">
        <v>5</v>
      </c>
      <c r="I39" s="12">
        <v>0</v>
      </c>
      <c r="J39" s="27"/>
      <c r="K39" s="8"/>
      <c r="L39" s="8"/>
      <c r="M39" s="8"/>
      <c r="N39" s="4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5"/>
      <c r="B40" s="13"/>
      <c r="C40" s="6"/>
      <c r="D40" s="13"/>
      <c r="E40" s="13"/>
      <c r="F40" s="13"/>
      <c r="G40" s="13"/>
      <c r="H40" s="13"/>
      <c r="I40" s="13"/>
      <c r="J40" s="5"/>
      <c r="K40" s="11"/>
      <c r="L40" s="11"/>
      <c r="M40" s="11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s="36" customFormat="1" ht="12.75">
      <c r="A41" s="37" t="s">
        <v>83</v>
      </c>
      <c r="B41" s="37">
        <f>AVERAGE(B21:B40)</f>
        <v>1.7900000000000003</v>
      </c>
      <c r="C41" s="37">
        <f aca="true" t="shared" si="0" ref="C41:I41">AVERAGE(C21:C40)</f>
        <v>6.38</v>
      </c>
      <c r="D41" s="37">
        <f t="shared" si="0"/>
        <v>24.9</v>
      </c>
      <c r="E41" s="37">
        <f t="shared" si="0"/>
        <v>79.5</v>
      </c>
      <c r="F41" s="37">
        <f t="shared" si="0"/>
        <v>4</v>
      </c>
      <c r="G41" s="37">
        <f t="shared" si="0"/>
        <v>8</v>
      </c>
      <c r="H41" s="37">
        <f t="shared" si="0"/>
        <v>8.5</v>
      </c>
      <c r="I41" s="37">
        <f t="shared" si="0"/>
        <v>0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2.75">
      <c r="A42" s="13"/>
      <c r="B42" s="13"/>
      <c r="C42" s="13"/>
      <c r="D42" s="13"/>
      <c r="E42" s="13"/>
      <c r="F42" s="13"/>
      <c r="G42" s="13"/>
      <c r="H42" s="13"/>
      <c r="I42" s="13"/>
      <c r="J42" s="5"/>
      <c r="K42" s="11"/>
      <c r="L42" s="11"/>
      <c r="M42" s="11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/>
      <c r="B43" s="7"/>
      <c r="C43" s="7"/>
      <c r="D43" s="7"/>
      <c r="E43" s="7"/>
      <c r="F43" s="7"/>
      <c r="G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7"/>
      <c r="B44" s="7"/>
      <c r="C44" s="7"/>
      <c r="D44" s="7"/>
      <c r="E44" s="7"/>
      <c r="F44" s="7"/>
      <c r="G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7"/>
      <c r="C45" s="7"/>
      <c r="D45" s="1"/>
      <c r="E45" s="7"/>
      <c r="F45" s="7"/>
      <c r="G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X47" s="7"/>
      <c r="Y47" s="7"/>
      <c r="Z47" s="7"/>
    </row>
    <row r="48" spans="4:7" ht="12.75">
      <c r="D48" s="7"/>
      <c r="G48" s="7"/>
    </row>
    <row r="49" s="1" customFormat="1" ht="15" customHeight="1"/>
    <row r="50" ht="12.75">
      <c r="D50" s="7"/>
    </row>
    <row r="51" ht="12.75">
      <c r="D51" s="7"/>
    </row>
    <row r="52" ht="12.75">
      <c r="D52" s="7"/>
    </row>
    <row r="53" ht="12.75">
      <c r="D53" s="1"/>
    </row>
    <row r="54" ht="12.75">
      <c r="D54" s="7"/>
    </row>
    <row r="55" ht="12.75">
      <c r="D55" s="7"/>
    </row>
    <row r="56" ht="12.75">
      <c r="D56" s="7"/>
    </row>
    <row r="58" ht="12.75">
      <c r="D58" s="7"/>
    </row>
    <row r="59" ht="12.75">
      <c r="D59" s="7"/>
    </row>
    <row r="60" ht="12.75">
      <c r="D60" s="7"/>
    </row>
    <row r="61" ht="12.75">
      <c r="D61" s="1"/>
    </row>
    <row r="62" ht="12.75">
      <c r="D62" s="7"/>
    </row>
    <row r="114" spans="13:23" ht="12.75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2:13" ht="12.75">
      <c r="L115" s="1"/>
      <c r="M115" s="1"/>
    </row>
    <row r="117" spans="24:25" ht="12.75">
      <c r="X117" s="1"/>
      <c r="Y117" s="1"/>
    </row>
    <row r="120" ht="12.75">
      <c r="Z120" s="1"/>
    </row>
    <row r="121" s="1" customFormat="1" ht="14.25" customHeight="1"/>
    <row r="126" ht="12" customHeight="1"/>
    <row r="159" ht="12.75" customHeight="1"/>
    <row r="180" ht="12.75">
      <c r="M180" s="7"/>
    </row>
    <row r="181" ht="12.75">
      <c r="M181" s="7"/>
    </row>
    <row r="182" ht="12.75">
      <c r="M182" s="7"/>
    </row>
    <row r="183" ht="12.75">
      <c r="M183" s="7"/>
    </row>
    <row r="184" ht="12.75">
      <c r="M184" s="7"/>
    </row>
    <row r="185" ht="12.75">
      <c r="M185" s="7"/>
    </row>
    <row r="186" ht="12.75">
      <c r="M186" s="7"/>
    </row>
    <row r="187" ht="12.75">
      <c r="M187" s="7"/>
    </row>
    <row r="188" ht="12.75">
      <c r="M188" s="7"/>
    </row>
  </sheetData>
  <printOptions/>
  <pageMargins left="0.75" right="0.75" top="1" bottom="1" header="0.5" footer="0.5"/>
  <pageSetup horizontalDpi="600" verticalDpi="600" orientation="landscape"/>
  <headerFooter alignWithMargins="0">
    <oddHeader>&amp;LBasin - Section: 
Date: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zoomScale="75" zoomScaleNormal="75" workbookViewId="0" topLeftCell="B1">
      <selection activeCell="H21" sqref="H21"/>
    </sheetView>
  </sheetViews>
  <sheetFormatPr defaultColWidth="9.140625" defaultRowHeight="12.75"/>
  <cols>
    <col min="1" max="11" width="8.8515625" style="0" customWidth="1"/>
    <col min="12" max="12" width="32.28125" style="0" customWidth="1"/>
    <col min="13" max="13" width="94.7109375" style="0" customWidth="1"/>
    <col min="14" max="16384" width="8.8515625" style="0" customWidth="1"/>
  </cols>
  <sheetData>
    <row r="1" spans="1:23" ht="12.75">
      <c r="A1" t="s">
        <v>8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0" ht="89.25">
      <c r="A2" s="2" t="s">
        <v>7</v>
      </c>
      <c r="B2" s="2" t="s">
        <v>9</v>
      </c>
      <c r="C2" s="2" t="s">
        <v>14</v>
      </c>
      <c r="D2" s="2" t="s">
        <v>32</v>
      </c>
      <c r="E2" s="2" t="s">
        <v>43</v>
      </c>
      <c r="F2" s="2" t="s">
        <v>12</v>
      </c>
      <c r="G2" s="44" t="s">
        <v>37</v>
      </c>
      <c r="H2" s="2" t="s">
        <v>11</v>
      </c>
      <c r="I2" s="19" t="s">
        <v>16</v>
      </c>
      <c r="J2" s="2" t="s">
        <v>13</v>
      </c>
      <c r="K2" s="2" t="s">
        <v>15</v>
      </c>
      <c r="L2" s="20" t="s">
        <v>17</v>
      </c>
      <c r="M2" s="2" t="s">
        <v>18</v>
      </c>
      <c r="N2" s="30"/>
      <c r="O2" s="7"/>
      <c r="P2" s="7"/>
      <c r="Q2" s="7"/>
      <c r="R2" s="7"/>
      <c r="S2" s="7"/>
      <c r="T2" s="7"/>
    </row>
    <row r="3" spans="1:20" ht="12.75">
      <c r="A3" s="3">
        <v>1</v>
      </c>
      <c r="B3" s="3">
        <v>1</v>
      </c>
      <c r="C3" s="3">
        <v>0.65</v>
      </c>
      <c r="D3" s="3"/>
      <c r="E3" s="3"/>
      <c r="F3" s="3">
        <v>6.6</v>
      </c>
      <c r="G3" s="3">
        <f aca="true" t="shared" si="0" ref="G3:G13">3.14159*C3^2*F3</f>
        <v>8.760323715</v>
      </c>
      <c r="H3" s="3">
        <v>2</v>
      </c>
      <c r="I3" s="3">
        <v>0</v>
      </c>
      <c r="J3" s="3">
        <v>2</v>
      </c>
      <c r="K3" s="3">
        <v>0</v>
      </c>
      <c r="L3" s="3" t="s">
        <v>64</v>
      </c>
      <c r="M3" s="3" t="s">
        <v>65</v>
      </c>
      <c r="N3" s="7"/>
      <c r="O3" s="7"/>
      <c r="P3" s="7"/>
      <c r="Q3" s="7"/>
      <c r="R3" s="7"/>
      <c r="S3" s="7"/>
      <c r="T3" s="7"/>
    </row>
    <row r="4" spans="1:20" ht="12.75">
      <c r="A4" s="3">
        <v>2</v>
      </c>
      <c r="B4" s="3">
        <v>2</v>
      </c>
      <c r="C4" s="3">
        <v>0.75</v>
      </c>
      <c r="D4" s="3"/>
      <c r="E4" s="3"/>
      <c r="F4" s="3">
        <v>5.4</v>
      </c>
      <c r="G4" s="3">
        <f t="shared" si="0"/>
        <v>9.542579625</v>
      </c>
      <c r="H4" s="3">
        <v>0</v>
      </c>
      <c r="I4" s="3">
        <v>90</v>
      </c>
      <c r="J4" s="3">
        <v>2</v>
      </c>
      <c r="K4" s="3">
        <v>0</v>
      </c>
      <c r="L4" s="3"/>
      <c r="M4" s="3" t="s">
        <v>66</v>
      </c>
      <c r="N4" s="7"/>
      <c r="O4" s="7"/>
      <c r="P4" s="7"/>
      <c r="Q4" s="7"/>
      <c r="R4" s="7"/>
      <c r="S4" s="7"/>
      <c r="T4" s="7"/>
    </row>
    <row r="5" spans="1:20" ht="12.75">
      <c r="A5" s="3">
        <v>3</v>
      </c>
      <c r="B5" s="3">
        <v>3</v>
      </c>
      <c r="C5" s="3">
        <v>0.85</v>
      </c>
      <c r="D5" s="3"/>
      <c r="E5" s="3"/>
      <c r="F5" s="3">
        <v>4</v>
      </c>
      <c r="G5" s="3">
        <f t="shared" si="0"/>
        <v>9.079195099999998</v>
      </c>
      <c r="H5" s="3">
        <v>0</v>
      </c>
      <c r="I5" s="3">
        <v>90</v>
      </c>
      <c r="J5" s="3">
        <v>2</v>
      </c>
      <c r="K5" s="3">
        <v>0</v>
      </c>
      <c r="L5" s="3"/>
      <c r="M5" s="3"/>
      <c r="N5" s="7"/>
      <c r="O5" s="7"/>
      <c r="P5" s="7"/>
      <c r="Q5" s="7"/>
      <c r="R5" s="7"/>
      <c r="S5" s="7"/>
      <c r="T5" s="7"/>
    </row>
    <row r="6" spans="1:20" ht="12.75">
      <c r="A6" s="3">
        <v>3</v>
      </c>
      <c r="B6" s="3">
        <v>4</v>
      </c>
      <c r="C6" s="3">
        <v>0.95</v>
      </c>
      <c r="D6" s="3"/>
      <c r="E6" s="3" t="s">
        <v>60</v>
      </c>
      <c r="F6" s="3">
        <v>5</v>
      </c>
      <c r="G6" s="3">
        <f t="shared" si="0"/>
        <v>14.176424875</v>
      </c>
      <c r="H6" s="3">
        <v>0.1</v>
      </c>
      <c r="I6" s="3">
        <v>80</v>
      </c>
      <c r="J6" s="3">
        <v>2</v>
      </c>
      <c r="K6" s="3">
        <v>0</v>
      </c>
      <c r="L6" s="3" t="s">
        <v>67</v>
      </c>
      <c r="M6" s="3"/>
      <c r="N6" s="7"/>
      <c r="O6" s="7"/>
      <c r="P6" s="7"/>
      <c r="Q6" s="7"/>
      <c r="R6" s="7"/>
      <c r="S6" s="7"/>
      <c r="T6" s="7"/>
    </row>
    <row r="7" spans="1:20" ht="12.75">
      <c r="A7" s="3">
        <v>3</v>
      </c>
      <c r="B7" s="3">
        <v>5</v>
      </c>
      <c r="C7" s="3">
        <v>0.22</v>
      </c>
      <c r="D7" s="3"/>
      <c r="E7" s="3"/>
      <c r="F7" s="3">
        <v>2</v>
      </c>
      <c r="G7" s="3">
        <f t="shared" si="0"/>
        <v>0.304105912</v>
      </c>
      <c r="H7" s="3">
        <v>2</v>
      </c>
      <c r="I7" s="3">
        <v>80</v>
      </c>
      <c r="J7" s="3">
        <v>2</v>
      </c>
      <c r="K7" s="3">
        <v>4</v>
      </c>
      <c r="L7" s="3"/>
      <c r="M7" s="3"/>
      <c r="N7" s="7"/>
      <c r="O7" s="7"/>
      <c r="P7" s="7"/>
      <c r="Q7" s="7"/>
      <c r="R7" s="7"/>
      <c r="S7" s="7"/>
      <c r="T7" s="7"/>
    </row>
    <row r="8" spans="1:20" ht="12.75">
      <c r="A8" s="3">
        <v>4</v>
      </c>
      <c r="B8" s="3">
        <v>6</v>
      </c>
      <c r="C8" s="3">
        <v>0.2</v>
      </c>
      <c r="D8" s="3"/>
      <c r="E8" s="3"/>
      <c r="F8" s="3">
        <v>0.24</v>
      </c>
      <c r="G8" s="3">
        <f t="shared" si="0"/>
        <v>0.030159264</v>
      </c>
      <c r="H8" s="3">
        <v>0.24</v>
      </c>
      <c r="I8" s="3">
        <v>0</v>
      </c>
      <c r="J8" s="3">
        <v>2</v>
      </c>
      <c r="K8" s="3">
        <v>0</v>
      </c>
      <c r="L8" s="3"/>
      <c r="M8" s="3"/>
      <c r="N8" s="7"/>
      <c r="O8" s="7"/>
      <c r="P8" s="7"/>
      <c r="Q8" s="7"/>
      <c r="R8" s="7"/>
      <c r="S8" s="7"/>
      <c r="T8" s="7"/>
    </row>
    <row r="9" spans="1:20" ht="12.75">
      <c r="A9" s="3">
        <v>4</v>
      </c>
      <c r="B9" s="3">
        <v>7</v>
      </c>
      <c r="C9" s="3">
        <v>0.65</v>
      </c>
      <c r="D9" s="3"/>
      <c r="E9" s="3"/>
      <c r="F9" s="3">
        <v>4.2</v>
      </c>
      <c r="G9" s="3">
        <f t="shared" si="0"/>
        <v>5.574751455000001</v>
      </c>
      <c r="H9" s="3">
        <v>0.2</v>
      </c>
      <c r="I9" s="3" t="s">
        <v>61</v>
      </c>
      <c r="J9" s="3">
        <v>2</v>
      </c>
      <c r="K9" s="3">
        <v>0</v>
      </c>
      <c r="L9" s="3"/>
      <c r="M9" s="3" t="s">
        <v>68</v>
      </c>
      <c r="N9" s="7"/>
      <c r="O9" s="7"/>
      <c r="P9" s="7"/>
      <c r="Q9" s="7"/>
      <c r="R9" s="7"/>
      <c r="S9" s="7"/>
      <c r="T9" s="7"/>
    </row>
    <row r="10" spans="1:20" ht="12.75">
      <c r="A10" s="3">
        <v>7</v>
      </c>
      <c r="B10" s="3">
        <v>8</v>
      </c>
      <c r="C10" s="3">
        <v>0.6</v>
      </c>
      <c r="D10" s="3"/>
      <c r="E10" s="3" t="s">
        <v>60</v>
      </c>
      <c r="F10" s="3">
        <v>4</v>
      </c>
      <c r="G10" s="3">
        <f t="shared" si="0"/>
        <v>4.5238895999999995</v>
      </c>
      <c r="H10" s="3">
        <v>0.2</v>
      </c>
      <c r="I10" s="3" t="s">
        <v>61</v>
      </c>
      <c r="J10" s="3">
        <v>2</v>
      </c>
      <c r="K10" s="3">
        <v>0</v>
      </c>
      <c r="L10" s="3" t="s">
        <v>69</v>
      </c>
      <c r="M10" s="3"/>
      <c r="N10" s="7"/>
      <c r="O10" s="7"/>
      <c r="P10" s="7"/>
      <c r="Q10" s="7"/>
      <c r="R10" s="7"/>
      <c r="S10" s="7"/>
      <c r="T10" s="7"/>
    </row>
    <row r="11" spans="1:20" ht="12.75">
      <c r="A11" s="3">
        <v>8</v>
      </c>
      <c r="B11" s="3">
        <v>9</v>
      </c>
      <c r="C11" s="3">
        <v>0.36</v>
      </c>
      <c r="D11" s="3"/>
      <c r="E11" s="3"/>
      <c r="F11" s="3">
        <v>2</v>
      </c>
      <c r="G11" s="3">
        <f t="shared" si="0"/>
        <v>0.814300128</v>
      </c>
      <c r="H11" s="3">
        <v>2</v>
      </c>
      <c r="I11" s="3"/>
      <c r="J11" s="3">
        <v>3</v>
      </c>
      <c r="K11" s="3" t="s">
        <v>63</v>
      </c>
      <c r="L11" s="3"/>
      <c r="M11" s="3" t="s">
        <v>70</v>
      </c>
      <c r="N11" s="7"/>
      <c r="O11" s="7"/>
      <c r="P11" s="7"/>
      <c r="Q11" s="7"/>
      <c r="R11" s="7"/>
      <c r="S11" s="7"/>
      <c r="T11" s="7"/>
    </row>
    <row r="12" spans="1:20" ht="12.75">
      <c r="A12" s="3">
        <v>8</v>
      </c>
      <c r="B12" s="3">
        <v>10</v>
      </c>
      <c r="C12" s="3">
        <v>0.3</v>
      </c>
      <c r="D12" s="3"/>
      <c r="E12" s="3"/>
      <c r="F12" s="3">
        <v>4</v>
      </c>
      <c r="G12" s="3">
        <f t="shared" si="0"/>
        <v>1.1309723999999999</v>
      </c>
      <c r="H12" s="3">
        <v>0</v>
      </c>
      <c r="I12" s="3" t="s">
        <v>62</v>
      </c>
      <c r="J12" s="3">
        <v>2</v>
      </c>
      <c r="K12" s="3">
        <v>0</v>
      </c>
      <c r="L12" s="3"/>
      <c r="M12" s="3"/>
      <c r="N12" s="7"/>
      <c r="O12" s="7"/>
      <c r="P12" s="7"/>
      <c r="Q12" s="7"/>
      <c r="R12" s="7"/>
      <c r="S12" s="7"/>
      <c r="T12" s="7"/>
    </row>
    <row r="13" spans="1:20" ht="12.75">
      <c r="A13" s="3">
        <v>9</v>
      </c>
      <c r="B13" s="3">
        <v>11</v>
      </c>
      <c r="C13" s="3">
        <v>0.38</v>
      </c>
      <c r="D13" s="3"/>
      <c r="E13" s="3"/>
      <c r="F13" s="3">
        <v>3.4</v>
      </c>
      <c r="G13" s="3">
        <f t="shared" si="0"/>
        <v>1.5423950264</v>
      </c>
      <c r="H13" s="3">
        <v>3.4</v>
      </c>
      <c r="I13" s="3">
        <v>0</v>
      </c>
      <c r="J13" s="3">
        <v>3</v>
      </c>
      <c r="K13" s="3">
        <v>0</v>
      </c>
      <c r="L13" s="3"/>
      <c r="N13" s="7"/>
      <c r="O13" s="7"/>
      <c r="P13" s="7"/>
      <c r="Q13" s="7"/>
      <c r="R13" s="7"/>
      <c r="S13" s="7"/>
      <c r="T13" s="7"/>
    </row>
    <row r="14" spans="1:20" ht="12.75">
      <c r="A14" s="3">
        <v>9</v>
      </c>
      <c r="B14" s="3">
        <v>12</v>
      </c>
      <c r="C14" s="3"/>
      <c r="D14" s="3"/>
      <c r="E14" s="3"/>
      <c r="F14" s="3"/>
      <c r="G14" s="3">
        <v>1</v>
      </c>
      <c r="H14" s="3">
        <v>0.5</v>
      </c>
      <c r="I14" s="3">
        <v>0</v>
      </c>
      <c r="J14" s="3">
        <v>2</v>
      </c>
      <c r="K14" s="3">
        <v>9</v>
      </c>
      <c r="L14" s="3" t="s">
        <v>69</v>
      </c>
      <c r="M14" s="3" t="s">
        <v>71</v>
      </c>
      <c r="N14" s="7"/>
      <c r="O14" s="7"/>
      <c r="P14" s="7"/>
      <c r="Q14" s="7"/>
      <c r="R14" s="7"/>
      <c r="S14" s="7"/>
      <c r="T14" s="7"/>
    </row>
    <row r="15" spans="1:20" ht="12.75">
      <c r="A15" s="3">
        <v>9</v>
      </c>
      <c r="B15" s="3">
        <v>13</v>
      </c>
      <c r="C15" s="3">
        <v>0.65</v>
      </c>
      <c r="D15" s="3"/>
      <c r="E15" s="3" t="s">
        <v>60</v>
      </c>
      <c r="F15" s="3">
        <v>3.5</v>
      </c>
      <c r="G15" s="3">
        <f>3.14159*C15^2*F15</f>
        <v>4.645626212500001</v>
      </c>
      <c r="H15" s="3">
        <v>0</v>
      </c>
      <c r="I15" s="3" t="s">
        <v>61</v>
      </c>
      <c r="J15" s="3">
        <v>2</v>
      </c>
      <c r="K15" s="3">
        <v>0</v>
      </c>
      <c r="L15" s="3"/>
      <c r="M15" s="3" t="s">
        <v>72</v>
      </c>
      <c r="N15" s="7"/>
      <c r="O15" s="7"/>
      <c r="P15" s="7"/>
      <c r="Q15" s="7"/>
      <c r="R15" s="7"/>
      <c r="S15" s="7"/>
      <c r="T15" s="7"/>
    </row>
    <row r="16" spans="1:20" ht="12.75">
      <c r="A16" s="3">
        <v>9</v>
      </c>
      <c r="B16" s="3">
        <v>14</v>
      </c>
      <c r="C16" s="3"/>
      <c r="D16" s="3">
        <f>0.6*0.25</f>
        <v>0.15</v>
      </c>
      <c r="E16" s="3"/>
      <c r="F16" s="3">
        <v>2.1</v>
      </c>
      <c r="G16" s="3">
        <f>D16*F16</f>
        <v>0.315</v>
      </c>
      <c r="H16" s="3">
        <v>2.1</v>
      </c>
      <c r="I16" s="3">
        <v>0</v>
      </c>
      <c r="J16" s="3">
        <v>2</v>
      </c>
      <c r="K16" s="3">
        <v>9</v>
      </c>
      <c r="L16" s="3" t="s">
        <v>69</v>
      </c>
      <c r="N16" s="7"/>
      <c r="O16" s="7"/>
      <c r="P16" s="7"/>
      <c r="Q16" s="7"/>
      <c r="R16" s="7"/>
      <c r="S16" s="7"/>
      <c r="T16" s="7"/>
    </row>
    <row r="17" spans="1:20" ht="12.75">
      <c r="A17" s="3">
        <v>10</v>
      </c>
      <c r="B17" s="3">
        <v>15</v>
      </c>
      <c r="C17" s="3">
        <v>0.2</v>
      </c>
      <c r="D17" s="3"/>
      <c r="E17" s="3">
        <v>10</v>
      </c>
      <c r="F17" s="3">
        <v>8</v>
      </c>
      <c r="G17" s="3">
        <f>3.14159*C17^2*F17</f>
        <v>1.0053088000000001</v>
      </c>
      <c r="H17" s="3">
        <v>0</v>
      </c>
      <c r="I17" s="3">
        <v>0</v>
      </c>
      <c r="J17" s="3">
        <v>2</v>
      </c>
      <c r="K17" s="3">
        <v>0</v>
      </c>
      <c r="L17" s="3"/>
      <c r="M17" s="3" t="s">
        <v>73</v>
      </c>
      <c r="N17" s="7"/>
      <c r="O17" s="7"/>
      <c r="P17" s="7"/>
      <c r="Q17" s="7"/>
      <c r="R17" s="7"/>
      <c r="S17" s="7"/>
      <c r="T17" s="7"/>
    </row>
    <row r="18" spans="1:20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7"/>
      <c r="S18" s="7"/>
      <c r="T18" s="7"/>
    </row>
    <row r="19" spans="1:20" ht="12.75">
      <c r="A19" s="3"/>
      <c r="B19" s="42" t="s">
        <v>84</v>
      </c>
      <c r="C19" s="3"/>
      <c r="D19" s="3"/>
      <c r="E19" s="3"/>
      <c r="F19" s="3"/>
      <c r="G19" s="42">
        <f>SUM(G3:G17)</f>
        <v>62.445032112899995</v>
      </c>
      <c r="H19" s="3" t="s">
        <v>86</v>
      </c>
      <c r="I19" s="3"/>
      <c r="J19" s="3"/>
      <c r="K19" s="3"/>
      <c r="L19" s="3"/>
      <c r="M19" s="3"/>
      <c r="N19" s="7"/>
      <c r="O19" s="7"/>
      <c r="P19" s="7"/>
      <c r="Q19" s="7"/>
      <c r="R19" s="7"/>
      <c r="S19" s="7"/>
      <c r="T19" s="7"/>
    </row>
    <row r="20" spans="1:20" ht="12.75">
      <c r="A20" s="3"/>
      <c r="B20" s="42" t="s">
        <v>85</v>
      </c>
      <c r="C20" s="3"/>
      <c r="D20" s="3"/>
      <c r="E20" s="3"/>
      <c r="F20" s="3"/>
      <c r="G20" s="42">
        <f>G19/100</f>
        <v>0.6244503211289999</v>
      </c>
      <c r="H20" s="3" t="s">
        <v>87</v>
      </c>
      <c r="I20" s="3"/>
      <c r="J20" s="3"/>
      <c r="K20" s="3"/>
      <c r="L20" s="3"/>
      <c r="M20" s="3"/>
      <c r="N20" s="7"/>
      <c r="O20" s="7"/>
      <c r="P20" s="7"/>
      <c r="Q20" s="7"/>
      <c r="R20" s="7"/>
      <c r="S20" s="7"/>
      <c r="T20" s="7"/>
    </row>
    <row r="21" spans="1:20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7"/>
      <c r="S21" s="7"/>
      <c r="T21" s="7"/>
    </row>
    <row r="22" spans="1:20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7"/>
      <c r="S22" s="7"/>
      <c r="T22" s="7"/>
    </row>
    <row r="23" spans="1:20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7"/>
      <c r="S23" s="7"/>
      <c r="T23" s="7"/>
    </row>
    <row r="24" spans="1:20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7"/>
      <c r="S24" s="7"/>
      <c r="T24" s="7"/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7"/>
      <c r="S25" s="7"/>
      <c r="T25" s="7"/>
    </row>
    <row r="26" spans="1:20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7"/>
      <c r="S26" s="7"/>
      <c r="T26" s="7"/>
    </row>
    <row r="27" spans="1:20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7"/>
      <c r="S27" s="7"/>
      <c r="T27" s="7"/>
    </row>
    <row r="28" spans="1:20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1"/>
      <c r="N28" s="7"/>
      <c r="O28" s="7"/>
      <c r="P28" s="7"/>
      <c r="Q28" s="7"/>
      <c r="R28" s="7"/>
      <c r="S28" s="7"/>
      <c r="T28" s="7"/>
    </row>
    <row r="29" spans="1:2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  <c r="O29" s="7"/>
      <c r="P29" s="7"/>
      <c r="Q29" s="7"/>
      <c r="R29" s="7"/>
      <c r="S29" s="7"/>
      <c r="T29" s="7"/>
    </row>
    <row r="30" spans="1:20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7"/>
      <c r="Q30" s="7"/>
      <c r="R30" s="7"/>
      <c r="S30" s="7"/>
      <c r="T30" s="7"/>
    </row>
    <row r="31" spans="1:20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7"/>
      <c r="P31" s="7"/>
      <c r="Q31" s="7"/>
      <c r="R31" s="7"/>
      <c r="S31" s="7"/>
      <c r="T31" s="7"/>
    </row>
    <row r="32" spans="1:20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7"/>
      <c r="Q32" s="7"/>
      <c r="R32" s="7"/>
      <c r="S32" s="7"/>
      <c r="T32" s="7"/>
    </row>
    <row r="33" spans="1:20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7"/>
      <c r="Q33" s="7"/>
      <c r="R33" s="7"/>
      <c r="S33" s="7"/>
      <c r="T33" s="7"/>
    </row>
    <row r="34" spans="1:20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7"/>
      <c r="P34" s="7"/>
      <c r="Q34" s="7"/>
      <c r="R34" s="7"/>
      <c r="S34" s="7"/>
      <c r="T34" s="7"/>
    </row>
    <row r="35" spans="1:20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7"/>
      <c r="P35" s="7"/>
      <c r="Q35" s="7"/>
      <c r="R35" s="7"/>
      <c r="S35" s="7"/>
      <c r="T35" s="7"/>
    </row>
    <row r="36" spans="1:20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7"/>
      <c r="P36" s="7"/>
      <c r="Q36" s="7"/>
      <c r="R36" s="7"/>
      <c r="S36" s="7"/>
      <c r="T36" s="7"/>
    </row>
    <row r="37" spans="1:20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7"/>
      <c r="O37" s="7"/>
      <c r="P37" s="7"/>
      <c r="Q37" s="7"/>
      <c r="R37" s="7"/>
      <c r="S37" s="7"/>
      <c r="T37" s="7"/>
    </row>
    <row r="38" spans="1:20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7"/>
      <c r="O38" s="7"/>
      <c r="P38" s="7"/>
      <c r="Q38" s="7"/>
      <c r="R38" s="7"/>
      <c r="S38" s="7"/>
      <c r="T38" s="7"/>
    </row>
    <row r="39" spans="1:2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7"/>
      <c r="Q39" s="7"/>
      <c r="R39" s="7"/>
      <c r="S39" s="7"/>
      <c r="T39" s="7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7"/>
      <c r="P40" s="7"/>
      <c r="Q40" s="7"/>
      <c r="R40" s="7"/>
      <c r="S40" s="7"/>
      <c r="T40" s="7"/>
      <c r="U40" s="7"/>
    </row>
    <row r="41" spans="1:2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7"/>
      <c r="P41" s="7"/>
      <c r="Q41" s="7"/>
      <c r="R41" s="7"/>
      <c r="S41" s="7"/>
      <c r="T41" s="7"/>
      <c r="U41" s="7"/>
    </row>
    <row r="42" spans="1:2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7"/>
      <c r="P42" s="7"/>
      <c r="Q42" s="7"/>
      <c r="R42" s="7"/>
      <c r="S42" s="7"/>
      <c r="T42" s="7"/>
      <c r="U42" s="7"/>
    </row>
    <row r="43" spans="1:2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"/>
      <c r="O43" s="7"/>
      <c r="P43" s="7"/>
      <c r="Q43" s="7"/>
      <c r="R43" s="7"/>
      <c r="S43" s="7"/>
      <c r="T43" s="7"/>
      <c r="U43" s="7"/>
    </row>
    <row r="44" spans="1:2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"/>
      <c r="O44" s="7"/>
      <c r="P44" s="7"/>
      <c r="Q44" s="7"/>
      <c r="R44" s="7"/>
      <c r="S44" s="7"/>
      <c r="T44" s="7"/>
      <c r="U44" s="7"/>
    </row>
    <row r="45" spans="1:2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/>
      <c r="O45" s="7"/>
      <c r="P45" s="7"/>
      <c r="Q45" s="7"/>
      <c r="R45" s="7"/>
      <c r="S45" s="7"/>
      <c r="T45" s="7"/>
      <c r="U45" s="7"/>
    </row>
    <row r="46" spans="1:2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  <c r="O46" s="7"/>
      <c r="P46" s="7"/>
      <c r="Q46" s="7"/>
      <c r="R46" s="7"/>
      <c r="S46" s="7"/>
      <c r="T46" s="7"/>
      <c r="U46" s="7"/>
    </row>
    <row r="47" spans="1:2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7"/>
      <c r="P47" s="7"/>
      <c r="Q47" s="7"/>
      <c r="R47" s="7"/>
      <c r="S47" s="7"/>
      <c r="T47" s="7"/>
      <c r="U47" s="7"/>
    </row>
    <row r="48" spans="1:2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/>
      <c r="O48" s="7"/>
      <c r="P48" s="7"/>
      <c r="Q48" s="7"/>
      <c r="R48" s="7"/>
      <c r="S48" s="7"/>
      <c r="T48" s="7"/>
      <c r="U48" s="7"/>
    </row>
    <row r="49" spans="1:2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7"/>
      <c r="P49" s="7"/>
      <c r="Q49" s="7"/>
      <c r="R49" s="7"/>
      <c r="S49" s="7"/>
      <c r="T49" s="7"/>
      <c r="U49" s="7"/>
    </row>
    <row r="50" spans="1:2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7"/>
      <c r="P50" s="7"/>
      <c r="Q50" s="7"/>
      <c r="R50" s="7"/>
      <c r="S50" s="7"/>
      <c r="T50" s="7"/>
      <c r="U50" s="7"/>
    </row>
    <row r="51" spans="1:2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7"/>
      <c r="P51" s="7"/>
      <c r="Q51" s="7"/>
      <c r="R51" s="7"/>
      <c r="S51" s="7"/>
      <c r="T51" s="7"/>
      <c r="U51" s="7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tabSelected="1" zoomScale="75" zoomScaleNormal="75" workbookViewId="0" topLeftCell="A1">
      <selection activeCell="H17" sqref="H17"/>
    </sheetView>
  </sheetViews>
  <sheetFormatPr defaultColWidth="9.140625" defaultRowHeight="12.75"/>
  <cols>
    <col min="1" max="10" width="8.8515625" style="0" customWidth="1"/>
    <col min="11" max="11" width="43.28125" style="0" customWidth="1"/>
    <col min="12" max="12" width="87.140625" style="0" customWidth="1"/>
    <col min="13" max="16384" width="8.8515625" style="0" customWidth="1"/>
  </cols>
  <sheetData>
    <row r="1" spans="1:31" ht="12.75">
      <c r="A1" s="7" t="s">
        <v>20</v>
      </c>
      <c r="B1" s="7"/>
      <c r="C1" s="7"/>
      <c r="D1" s="7"/>
      <c r="E1" s="7"/>
      <c r="F1" s="7"/>
      <c r="Y1" s="1"/>
      <c r="Z1" s="1"/>
      <c r="AA1" s="1"/>
      <c r="AB1" s="1"/>
      <c r="AC1" s="1"/>
      <c r="AD1" s="1"/>
      <c r="AE1" s="1"/>
    </row>
    <row r="2" spans="1:19" ht="12.75">
      <c r="A2" s="48" t="s">
        <v>7</v>
      </c>
      <c r="B2" s="52" t="s">
        <v>21</v>
      </c>
      <c r="C2" s="52" t="s">
        <v>22</v>
      </c>
      <c r="D2" s="52" t="s">
        <v>24</v>
      </c>
      <c r="E2" s="52" t="s">
        <v>23</v>
      </c>
      <c r="F2" s="50" t="s">
        <v>27</v>
      </c>
      <c r="G2" s="47" t="s">
        <v>25</v>
      </c>
      <c r="H2" s="47"/>
      <c r="I2" s="47"/>
      <c r="J2" s="45"/>
      <c r="K2" s="18" t="s">
        <v>26</v>
      </c>
      <c r="L2" s="2" t="s">
        <v>18</v>
      </c>
      <c r="M2" s="30"/>
      <c r="N2" s="7"/>
      <c r="O2" s="7"/>
      <c r="P2" s="7"/>
      <c r="Q2" s="7"/>
      <c r="R2" s="7"/>
      <c r="S2" s="7"/>
    </row>
    <row r="3" spans="1:19" ht="12.75">
      <c r="A3" s="49"/>
      <c r="B3" s="53"/>
      <c r="C3" s="53"/>
      <c r="D3" s="53"/>
      <c r="E3" s="52"/>
      <c r="F3" s="51"/>
      <c r="G3" s="43" t="s">
        <v>33</v>
      </c>
      <c r="H3" s="42" t="s">
        <v>34</v>
      </c>
      <c r="I3" s="42" t="s">
        <v>35</v>
      </c>
      <c r="J3" s="46" t="s">
        <v>36</v>
      </c>
      <c r="K3" s="9"/>
      <c r="L3" s="7"/>
      <c r="M3" s="7"/>
      <c r="N3" s="7"/>
      <c r="O3" s="7"/>
      <c r="P3" s="7"/>
      <c r="Q3" s="7"/>
      <c r="R3" s="7"/>
      <c r="S3" s="7"/>
    </row>
    <row r="4" spans="1:19" ht="12.75">
      <c r="A4">
        <v>1</v>
      </c>
      <c r="B4" s="3">
        <v>1</v>
      </c>
      <c r="C4" s="3">
        <v>1.2</v>
      </c>
      <c r="D4" s="3">
        <v>0.7</v>
      </c>
      <c r="E4" s="3">
        <v>0.3</v>
      </c>
      <c r="F4" s="3">
        <f aca="true" t="shared" si="0" ref="F4:F12">C4*D4*E4</f>
        <v>0.252</v>
      </c>
      <c r="G4" s="16">
        <v>10</v>
      </c>
      <c r="H4" s="3">
        <v>40</v>
      </c>
      <c r="I4" s="3">
        <v>40</v>
      </c>
      <c r="J4" s="15">
        <v>10</v>
      </c>
      <c r="K4" s="3" t="s">
        <v>29</v>
      </c>
      <c r="L4" s="3"/>
      <c r="M4" s="7"/>
      <c r="N4" s="7"/>
      <c r="O4" s="7"/>
      <c r="P4" s="7"/>
      <c r="Q4" s="7"/>
      <c r="R4" s="7"/>
      <c r="S4" s="7"/>
    </row>
    <row r="5" spans="1:19" ht="12.75">
      <c r="A5" s="3">
        <v>2</v>
      </c>
      <c r="B5" s="3">
        <v>2</v>
      </c>
      <c r="C5" s="3">
        <v>0.9</v>
      </c>
      <c r="D5" s="3">
        <v>1.2</v>
      </c>
      <c r="E5" s="3">
        <v>0.3</v>
      </c>
      <c r="F5" s="3">
        <f t="shared" si="0"/>
        <v>0.324</v>
      </c>
      <c r="G5" s="16">
        <v>10</v>
      </c>
      <c r="H5" s="3">
        <v>80</v>
      </c>
      <c r="I5" s="3">
        <v>10</v>
      </c>
      <c r="J5" s="15">
        <v>0</v>
      </c>
      <c r="K5" s="3" t="s">
        <v>29</v>
      </c>
      <c r="L5" s="3"/>
      <c r="M5" s="7"/>
      <c r="N5" s="7"/>
      <c r="O5" s="7"/>
      <c r="P5" s="7"/>
      <c r="Q5" s="7"/>
      <c r="R5" s="7"/>
      <c r="S5" s="7"/>
    </row>
    <row r="6" spans="1:19" ht="12.75">
      <c r="A6" s="3">
        <v>3</v>
      </c>
      <c r="B6" s="3">
        <v>3</v>
      </c>
      <c r="C6" s="3">
        <v>1.5</v>
      </c>
      <c r="D6" s="3">
        <v>2.6</v>
      </c>
      <c r="E6" s="3">
        <v>0.5</v>
      </c>
      <c r="F6" s="3">
        <f t="shared" si="0"/>
        <v>1.9500000000000002</v>
      </c>
      <c r="G6" s="16">
        <v>5</v>
      </c>
      <c r="H6" s="3">
        <v>80</v>
      </c>
      <c r="I6" s="3">
        <v>15</v>
      </c>
      <c r="J6" s="15">
        <v>0</v>
      </c>
      <c r="K6" s="3" t="s">
        <v>75</v>
      </c>
      <c r="L6" s="3"/>
      <c r="M6" s="7"/>
      <c r="N6" s="7"/>
      <c r="O6" s="7"/>
      <c r="P6" s="7"/>
      <c r="Q6" s="7"/>
      <c r="R6" s="7"/>
      <c r="S6" s="7"/>
    </row>
    <row r="7" spans="1:19" ht="12.75">
      <c r="A7" s="3">
        <v>3</v>
      </c>
      <c r="B7" s="3">
        <v>4</v>
      </c>
      <c r="C7" s="3">
        <v>2.1</v>
      </c>
      <c r="D7" s="3">
        <v>1.5</v>
      </c>
      <c r="E7" s="3">
        <v>0.5</v>
      </c>
      <c r="F7" s="3">
        <f t="shared" si="0"/>
        <v>1.5750000000000002</v>
      </c>
      <c r="G7" s="16">
        <v>5</v>
      </c>
      <c r="H7" s="3">
        <v>85</v>
      </c>
      <c r="I7" s="3">
        <v>5</v>
      </c>
      <c r="J7" s="15">
        <v>5</v>
      </c>
      <c r="K7" s="3" t="s">
        <v>76</v>
      </c>
      <c r="L7" t="s">
        <v>75</v>
      </c>
      <c r="M7" s="7"/>
      <c r="N7" s="7"/>
      <c r="O7" s="7"/>
      <c r="P7" s="7"/>
      <c r="Q7" s="7"/>
      <c r="R7" s="7"/>
      <c r="S7" s="7"/>
    </row>
    <row r="8" spans="1:19" ht="12.75">
      <c r="A8" s="3">
        <v>5</v>
      </c>
      <c r="B8" s="3">
        <v>5</v>
      </c>
      <c r="C8" s="3">
        <v>1.4</v>
      </c>
      <c r="D8" s="3">
        <v>2.2</v>
      </c>
      <c r="E8" s="3">
        <v>0.1</v>
      </c>
      <c r="F8" s="3">
        <f t="shared" si="0"/>
        <v>0.30800000000000005</v>
      </c>
      <c r="G8" s="16">
        <v>15</v>
      </c>
      <c r="H8" s="3">
        <v>70</v>
      </c>
      <c r="I8" s="3">
        <v>5</v>
      </c>
      <c r="J8" s="15">
        <v>10</v>
      </c>
      <c r="K8" s="34" t="s">
        <v>77</v>
      </c>
      <c r="L8" s="31" t="s">
        <v>93</v>
      </c>
      <c r="M8" s="7"/>
      <c r="N8" s="7"/>
      <c r="O8" s="7"/>
      <c r="P8" s="7"/>
      <c r="Q8" s="7"/>
      <c r="R8" s="7"/>
      <c r="S8" s="7"/>
    </row>
    <row r="9" spans="1:19" ht="12.75">
      <c r="A9" s="3">
        <v>6</v>
      </c>
      <c r="B9" s="3">
        <v>6</v>
      </c>
      <c r="C9" s="3">
        <v>1.1</v>
      </c>
      <c r="D9" s="3">
        <v>4.4</v>
      </c>
      <c r="E9" s="3">
        <v>0.2</v>
      </c>
      <c r="F9" s="3">
        <f t="shared" si="0"/>
        <v>0.9680000000000002</v>
      </c>
      <c r="G9" s="16">
        <v>10</v>
      </c>
      <c r="H9" s="3">
        <v>70</v>
      </c>
      <c r="I9" s="3">
        <v>10</v>
      </c>
      <c r="J9" s="15">
        <v>10</v>
      </c>
      <c r="K9" s="34" t="s">
        <v>78</v>
      </c>
      <c r="L9" s="3"/>
      <c r="M9" s="26"/>
      <c r="N9" s="26"/>
      <c r="O9" s="26"/>
      <c r="P9" s="26"/>
      <c r="Q9" s="26"/>
      <c r="R9" s="26"/>
      <c r="S9" s="26"/>
    </row>
    <row r="10" spans="1:19" ht="12.75">
      <c r="A10" s="3">
        <v>7</v>
      </c>
      <c r="B10" s="3">
        <v>7</v>
      </c>
      <c r="C10" s="3">
        <v>1.3</v>
      </c>
      <c r="D10" s="3">
        <v>3.5</v>
      </c>
      <c r="E10" s="3">
        <f>0.1+0.7/2</f>
        <v>0.44999999999999996</v>
      </c>
      <c r="F10" s="3">
        <f t="shared" si="0"/>
        <v>2.0475</v>
      </c>
      <c r="G10" s="16">
        <v>5</v>
      </c>
      <c r="H10" s="3">
        <v>70</v>
      </c>
      <c r="I10" s="3">
        <v>20</v>
      </c>
      <c r="J10" s="15">
        <v>5</v>
      </c>
      <c r="K10" s="3" t="s">
        <v>79</v>
      </c>
      <c r="L10" s="31" t="s">
        <v>74</v>
      </c>
      <c r="M10" s="26"/>
      <c r="N10" s="26"/>
      <c r="O10" s="26"/>
      <c r="P10" s="26"/>
      <c r="Q10" s="26"/>
      <c r="R10" s="26"/>
      <c r="S10" s="26"/>
    </row>
    <row r="11" spans="1:19" ht="12.75">
      <c r="A11" s="3">
        <v>8</v>
      </c>
      <c r="B11" s="3">
        <v>8</v>
      </c>
      <c r="C11" s="3">
        <v>0.6</v>
      </c>
      <c r="D11" s="3">
        <v>1.4</v>
      </c>
      <c r="E11" s="3">
        <v>0.2</v>
      </c>
      <c r="F11" s="3">
        <f t="shared" si="0"/>
        <v>0.168</v>
      </c>
      <c r="G11" s="16">
        <v>10</v>
      </c>
      <c r="H11" s="3">
        <v>70</v>
      </c>
      <c r="I11" s="3">
        <v>10</v>
      </c>
      <c r="J11" s="15">
        <v>10</v>
      </c>
      <c r="K11" s="3" t="s">
        <v>80</v>
      </c>
      <c r="L11" s="3"/>
      <c r="M11" s="26"/>
      <c r="N11" s="26"/>
      <c r="O11" s="26"/>
      <c r="P11" s="26"/>
      <c r="Q11" s="26"/>
      <c r="R11" s="26"/>
      <c r="S11" s="26"/>
    </row>
    <row r="12" spans="1:19" ht="12.75">
      <c r="A12" s="3">
        <v>9</v>
      </c>
      <c r="B12" s="3">
        <v>9</v>
      </c>
      <c r="C12" s="3">
        <v>0.9</v>
      </c>
      <c r="D12" s="3">
        <v>1.5</v>
      </c>
      <c r="E12" s="3">
        <v>0.3</v>
      </c>
      <c r="F12" s="3">
        <f t="shared" si="0"/>
        <v>0.405</v>
      </c>
      <c r="G12" s="16">
        <v>20</v>
      </c>
      <c r="H12" s="3">
        <v>65</v>
      </c>
      <c r="I12" s="3">
        <v>10</v>
      </c>
      <c r="J12" s="15">
        <v>5</v>
      </c>
      <c r="K12" s="3" t="s">
        <v>81</v>
      </c>
      <c r="L12" s="31" t="s">
        <v>82</v>
      </c>
      <c r="M12" s="7"/>
      <c r="N12" s="7"/>
      <c r="O12" s="7"/>
      <c r="P12" s="7"/>
      <c r="Q12" s="7"/>
      <c r="R12" s="7"/>
      <c r="S12" s="7"/>
    </row>
    <row r="13" spans="1:19" ht="12.75">
      <c r="A13" s="3"/>
      <c r="B13" s="3"/>
      <c r="C13" s="3"/>
      <c r="D13" s="3"/>
      <c r="E13" s="3"/>
      <c r="F13" s="3"/>
      <c r="G13" s="16"/>
      <c r="H13" s="3"/>
      <c r="I13" s="3"/>
      <c r="J13" s="15"/>
      <c r="K13" s="3"/>
      <c r="L13" s="3"/>
      <c r="M13" s="7"/>
      <c r="N13" s="7"/>
      <c r="O13" s="7"/>
      <c r="P13" s="7"/>
      <c r="Q13" s="7"/>
      <c r="R13" s="7"/>
      <c r="S13" s="7"/>
    </row>
    <row r="14" spans="1:19" ht="12.75">
      <c r="A14" s="42" t="s">
        <v>88</v>
      </c>
      <c r="B14" s="3"/>
      <c r="C14" s="3"/>
      <c r="D14" s="3"/>
      <c r="E14" s="3"/>
      <c r="F14" s="3"/>
      <c r="G14" s="43">
        <f>AVERAGE(G4:G12)</f>
        <v>10</v>
      </c>
      <c r="H14" s="43">
        <f>AVERAGE(H4:H12)</f>
        <v>70</v>
      </c>
      <c r="I14" s="43">
        <f>AVERAGE(I4:I12)</f>
        <v>13.88888888888889</v>
      </c>
      <c r="J14" s="43">
        <f>AVERAGE(J4:J12)</f>
        <v>6.111111111111111</v>
      </c>
      <c r="K14" s="3"/>
      <c r="L14" s="3"/>
      <c r="M14" s="7"/>
      <c r="N14" s="7"/>
      <c r="O14" s="7"/>
      <c r="P14" s="7"/>
      <c r="Q14" s="7"/>
      <c r="R14" s="7"/>
      <c r="S14" s="7"/>
    </row>
    <row r="15" spans="1:19" ht="12.75">
      <c r="A15" s="42" t="s">
        <v>84</v>
      </c>
      <c r="B15" s="3"/>
      <c r="C15" s="3"/>
      <c r="D15" s="3"/>
      <c r="E15" s="3"/>
      <c r="F15" s="42">
        <f>SUM(F4:F12)</f>
        <v>7.9975000000000005</v>
      </c>
      <c r="G15" s="43" t="s">
        <v>86</v>
      </c>
      <c r="H15" s="3"/>
      <c r="I15" s="3"/>
      <c r="J15" s="15"/>
      <c r="K15" s="3"/>
      <c r="L15" s="3"/>
      <c r="M15" s="7"/>
      <c r="N15" s="7"/>
      <c r="O15" s="7"/>
      <c r="P15" s="7"/>
      <c r="Q15" s="7"/>
      <c r="R15" s="7"/>
      <c r="S15" s="7"/>
    </row>
    <row r="16" spans="1:19" ht="12.75">
      <c r="A16" s="42" t="s">
        <v>85</v>
      </c>
      <c r="B16" s="3"/>
      <c r="C16" s="3"/>
      <c r="D16" s="3"/>
      <c r="E16" s="3"/>
      <c r="F16" s="42">
        <f>F15/100</f>
        <v>0.079975</v>
      </c>
      <c r="G16" s="43" t="s">
        <v>87</v>
      </c>
      <c r="H16" s="3"/>
      <c r="I16" s="3"/>
      <c r="J16" s="15"/>
      <c r="K16" s="3"/>
      <c r="L16" s="3"/>
      <c r="M16" s="7"/>
      <c r="N16" s="7"/>
      <c r="O16" s="7"/>
      <c r="P16" s="7"/>
      <c r="Q16" s="7"/>
      <c r="R16" s="7"/>
      <c r="S16" s="7"/>
    </row>
    <row r="17" spans="1:19" ht="12.75">
      <c r="A17" s="31"/>
      <c r="B17" s="31"/>
      <c r="C17" s="31"/>
      <c r="D17" s="31"/>
      <c r="E17" s="31"/>
      <c r="F17" s="31"/>
      <c r="G17" s="33"/>
      <c r="H17" s="31"/>
      <c r="I17" s="31"/>
      <c r="J17" s="32"/>
      <c r="K17" s="3"/>
      <c r="L17" s="3"/>
      <c r="M17" s="7"/>
      <c r="N17" s="7"/>
      <c r="O17" s="7"/>
      <c r="P17" s="7"/>
      <c r="Q17" s="7"/>
      <c r="R17" s="7"/>
      <c r="S17" s="7"/>
    </row>
    <row r="18" spans="1:19" ht="12.75">
      <c r="A18" s="31"/>
      <c r="B18" s="31"/>
      <c r="C18" s="31"/>
      <c r="D18" s="31"/>
      <c r="E18" s="31"/>
      <c r="F18" s="31"/>
      <c r="G18" s="33"/>
      <c r="H18" s="31"/>
      <c r="I18" s="31"/>
      <c r="J18" s="32"/>
      <c r="K18" s="3"/>
      <c r="L18" s="3"/>
      <c r="M18" s="7"/>
      <c r="N18" s="7"/>
      <c r="O18" s="7"/>
      <c r="P18" s="7"/>
      <c r="Q18" s="7"/>
      <c r="R18" s="7"/>
      <c r="S18" s="7"/>
    </row>
    <row r="19" spans="1:19" ht="12.75">
      <c r="A19" t="s">
        <v>89</v>
      </c>
      <c r="E19">
        <f>F12</f>
        <v>0.405</v>
      </c>
      <c r="F19" s="31">
        <v>0.405</v>
      </c>
      <c r="G19" s="33"/>
      <c r="H19" s="31"/>
      <c r="I19" s="31"/>
      <c r="J19" s="32"/>
      <c r="K19" s="3"/>
      <c r="L19" s="3"/>
      <c r="M19" s="7"/>
      <c r="N19" s="7"/>
      <c r="O19" s="7"/>
      <c r="P19" s="7"/>
      <c r="Q19" s="7"/>
      <c r="R19" s="7"/>
      <c r="S19" s="7"/>
    </row>
    <row r="20" spans="1:19" ht="12.75">
      <c r="A20" t="s">
        <v>90</v>
      </c>
      <c r="E20">
        <f>F4+F5+F6+F8</f>
        <v>2.8340000000000005</v>
      </c>
      <c r="F20" s="31">
        <v>2.8340000000000005</v>
      </c>
      <c r="G20" s="33"/>
      <c r="H20" s="31"/>
      <c r="I20" s="31"/>
      <c r="J20" s="32"/>
      <c r="K20" s="3"/>
      <c r="L20" s="3"/>
      <c r="M20" s="7"/>
      <c r="N20" s="7"/>
      <c r="O20" s="7"/>
      <c r="P20" s="7"/>
      <c r="Q20" s="7"/>
      <c r="R20" s="7"/>
      <c r="S20" s="7"/>
    </row>
    <row r="21" spans="1:19" ht="12.75">
      <c r="A21" t="s">
        <v>94</v>
      </c>
      <c r="E21">
        <v>0</v>
      </c>
      <c r="F21" s="31">
        <v>0</v>
      </c>
      <c r="G21" s="33"/>
      <c r="H21" s="31"/>
      <c r="I21" s="31"/>
      <c r="J21" s="32"/>
      <c r="K21" s="3"/>
      <c r="L21" s="3"/>
      <c r="M21" s="7"/>
      <c r="N21" s="7"/>
      <c r="O21" s="7"/>
      <c r="P21" s="7"/>
      <c r="Q21" s="7"/>
      <c r="R21" s="7"/>
      <c r="S21" s="7"/>
    </row>
    <row r="22" spans="1:19" ht="12.75">
      <c r="A22" t="s">
        <v>91</v>
      </c>
      <c r="E22">
        <f>F7</f>
        <v>1.5750000000000002</v>
      </c>
      <c r="F22" s="31">
        <v>1.575</v>
      </c>
      <c r="G22" s="33"/>
      <c r="H22" s="31"/>
      <c r="I22" s="31"/>
      <c r="J22" s="32"/>
      <c r="K22" s="3"/>
      <c r="L22" s="3"/>
      <c r="M22" s="7"/>
      <c r="N22" s="7"/>
      <c r="O22" s="7"/>
      <c r="P22" s="7"/>
      <c r="Q22" s="7"/>
      <c r="R22" s="7"/>
      <c r="S22" s="7"/>
    </row>
    <row r="23" spans="1:19" ht="12.75">
      <c r="A23" t="s">
        <v>95</v>
      </c>
      <c r="E23">
        <f>0</f>
        <v>0</v>
      </c>
      <c r="F23" s="31">
        <v>0</v>
      </c>
      <c r="G23" s="33"/>
      <c r="H23" s="31"/>
      <c r="I23" s="31"/>
      <c r="J23" s="32"/>
      <c r="K23" s="3"/>
      <c r="L23" s="3"/>
      <c r="M23" s="7"/>
      <c r="N23" s="7"/>
      <c r="O23" s="7"/>
      <c r="P23" s="7"/>
      <c r="Q23" s="7"/>
      <c r="R23" s="7"/>
      <c r="S23" s="7"/>
    </row>
    <row r="24" spans="1:19" ht="12.75">
      <c r="A24" t="s">
        <v>96</v>
      </c>
      <c r="E24">
        <f>F10+F9</f>
        <v>3.0155000000000003</v>
      </c>
      <c r="F24" s="31">
        <v>3.0155000000000003</v>
      </c>
      <c r="G24" s="33"/>
      <c r="H24" s="31"/>
      <c r="I24" s="31"/>
      <c r="J24" s="32"/>
      <c r="K24" s="3"/>
      <c r="L24" s="3"/>
      <c r="M24" s="7"/>
      <c r="N24" s="7"/>
      <c r="O24" s="7"/>
      <c r="P24" s="7"/>
      <c r="Q24" s="7"/>
      <c r="R24" s="7"/>
      <c r="S24" s="7"/>
    </row>
    <row r="25" spans="1:19" ht="12.75">
      <c r="A25" t="s">
        <v>92</v>
      </c>
      <c r="E25">
        <f>F11</f>
        <v>0.168</v>
      </c>
      <c r="F25" s="31">
        <v>0.168</v>
      </c>
      <c r="G25" s="33"/>
      <c r="H25" s="31"/>
      <c r="I25" s="31"/>
      <c r="J25" s="32"/>
      <c r="K25" s="3"/>
      <c r="L25" s="3"/>
      <c r="M25" s="7"/>
      <c r="N25" s="7"/>
      <c r="O25" s="7"/>
      <c r="P25" s="7"/>
      <c r="Q25" s="7"/>
      <c r="R25" s="7"/>
      <c r="S25" s="7"/>
    </row>
    <row r="26" spans="6:19" ht="12.75">
      <c r="F26" s="31"/>
      <c r="G26" s="33"/>
      <c r="H26" s="31"/>
      <c r="I26" s="31"/>
      <c r="J26" s="32"/>
      <c r="K26" s="3"/>
      <c r="L26" s="3"/>
      <c r="M26" s="7"/>
      <c r="N26" s="7"/>
      <c r="O26" s="7"/>
      <c r="P26" s="7"/>
      <c r="Q26" s="7"/>
      <c r="R26" s="7"/>
      <c r="S26" s="7"/>
    </row>
    <row r="27" spans="1:19" ht="12.75">
      <c r="A27" t="s">
        <v>84</v>
      </c>
      <c r="E27">
        <f>SUM(E19:E25)</f>
        <v>7.997500000000001</v>
      </c>
      <c r="F27" s="31"/>
      <c r="G27" s="33"/>
      <c r="H27" s="31"/>
      <c r="I27" s="31"/>
      <c r="J27" s="32"/>
      <c r="K27" s="3"/>
      <c r="L27" s="3"/>
      <c r="M27" s="7"/>
      <c r="N27" s="7"/>
      <c r="O27" s="7"/>
      <c r="P27" s="7"/>
      <c r="Q27" s="7"/>
      <c r="R27" s="7"/>
      <c r="S27" s="7"/>
    </row>
    <row r="28" spans="1:19" ht="12.75">
      <c r="A28" s="31"/>
      <c r="B28" s="31"/>
      <c r="C28" s="31"/>
      <c r="D28" s="31"/>
      <c r="E28" s="31"/>
      <c r="F28" s="31"/>
      <c r="G28" s="33"/>
      <c r="H28" s="31"/>
      <c r="I28" s="31"/>
      <c r="J28" s="32"/>
      <c r="K28" s="3"/>
      <c r="L28" s="3"/>
      <c r="M28" s="7"/>
      <c r="N28" s="7"/>
      <c r="O28" s="7"/>
      <c r="P28" s="7"/>
      <c r="Q28" s="7"/>
      <c r="R28" s="7"/>
      <c r="S28" s="7"/>
    </row>
    <row r="29" spans="1:19" ht="12.75">
      <c r="A29" s="3"/>
      <c r="B29" s="3"/>
      <c r="C29" s="3"/>
      <c r="D29" s="3"/>
      <c r="E29" s="3"/>
      <c r="F29" s="3"/>
      <c r="G29" s="16"/>
      <c r="H29" s="3"/>
      <c r="I29" s="3"/>
      <c r="J29" s="15"/>
      <c r="K29" s="3"/>
      <c r="L29" s="3"/>
      <c r="M29" s="7"/>
      <c r="N29" s="7"/>
      <c r="O29" s="7"/>
      <c r="P29" s="7"/>
      <c r="Q29" s="7"/>
      <c r="R29" s="7"/>
      <c r="S29" s="7"/>
    </row>
    <row r="30" spans="1:19" ht="12.75">
      <c r="A30" s="3"/>
      <c r="B30" s="3"/>
      <c r="C30" s="3"/>
      <c r="D30" s="3"/>
      <c r="E30" s="3"/>
      <c r="F30" s="3"/>
      <c r="G30" s="16"/>
      <c r="H30" s="3"/>
      <c r="I30" s="3"/>
      <c r="J30" s="15"/>
      <c r="K30" s="3"/>
      <c r="L30" s="3"/>
      <c r="M30" s="7"/>
      <c r="N30" s="7"/>
      <c r="O30" s="7"/>
      <c r="P30" s="7"/>
      <c r="Q30" s="7"/>
      <c r="R30" s="7"/>
      <c r="S30" s="7"/>
    </row>
    <row r="31" spans="1:19" ht="12.75">
      <c r="A31" s="3"/>
      <c r="B31" s="3"/>
      <c r="C31" s="3"/>
      <c r="D31" s="3"/>
      <c r="E31" s="3"/>
      <c r="F31" s="3"/>
      <c r="G31" s="16"/>
      <c r="H31" s="3"/>
      <c r="I31" s="3"/>
      <c r="J31" s="15"/>
      <c r="K31" s="3"/>
      <c r="L31" s="3"/>
      <c r="M31" s="7"/>
      <c r="N31" s="7"/>
      <c r="O31" s="7"/>
      <c r="P31" s="7"/>
      <c r="Q31" s="7"/>
      <c r="R31" s="7"/>
      <c r="S31" s="7"/>
    </row>
    <row r="32" spans="1:19" ht="12.75">
      <c r="A32" s="3"/>
      <c r="B32" s="3"/>
      <c r="C32" s="3"/>
      <c r="D32" s="3"/>
      <c r="E32" s="3"/>
      <c r="F32" s="3"/>
      <c r="G32" s="16"/>
      <c r="H32" s="3"/>
      <c r="I32" s="3"/>
      <c r="J32" s="15"/>
      <c r="K32" s="3"/>
      <c r="L32" s="3"/>
      <c r="M32" s="7"/>
      <c r="N32" s="7"/>
      <c r="O32" s="7"/>
      <c r="P32" s="7"/>
      <c r="Q32" s="7"/>
      <c r="R32" s="7"/>
      <c r="S32" s="7"/>
    </row>
    <row r="33" spans="1:19" ht="12.75">
      <c r="A33" s="3"/>
      <c r="B33" s="3"/>
      <c r="C33" s="3"/>
      <c r="D33" s="3"/>
      <c r="E33" s="3"/>
      <c r="F33" s="3"/>
      <c r="G33" s="16"/>
      <c r="H33" s="3"/>
      <c r="I33" s="3"/>
      <c r="J33" s="15"/>
      <c r="K33" s="3"/>
      <c r="L33" s="3"/>
      <c r="M33" s="7"/>
      <c r="N33" s="7"/>
      <c r="O33" s="7"/>
      <c r="P33" s="7"/>
      <c r="Q33" s="7"/>
      <c r="R33" s="7"/>
      <c r="S33" s="7"/>
    </row>
    <row r="34" spans="1:19" ht="12.75">
      <c r="A34" s="3"/>
      <c r="B34" s="3"/>
      <c r="C34" s="3"/>
      <c r="D34" s="3"/>
      <c r="E34" s="3"/>
      <c r="F34" s="3"/>
      <c r="G34" s="16"/>
      <c r="H34" s="3"/>
      <c r="I34" s="3"/>
      <c r="J34" s="15"/>
      <c r="K34" s="3"/>
      <c r="L34" s="3"/>
      <c r="M34" s="7"/>
      <c r="N34" s="7"/>
      <c r="O34" s="7"/>
      <c r="P34" s="7"/>
      <c r="Q34" s="7"/>
      <c r="R34" s="7"/>
      <c r="S34" s="7"/>
    </row>
    <row r="35" spans="1:19" ht="12.75">
      <c r="A35" s="3"/>
      <c r="B35" s="3"/>
      <c r="C35" s="3"/>
      <c r="D35" s="3"/>
      <c r="E35" s="3"/>
      <c r="F35" s="3"/>
      <c r="G35" s="16"/>
      <c r="H35" s="3"/>
      <c r="I35" s="3"/>
      <c r="J35" s="15"/>
      <c r="K35" s="3"/>
      <c r="L35" s="3"/>
      <c r="M35" s="7"/>
      <c r="N35" s="7"/>
      <c r="O35" s="7"/>
      <c r="P35" s="7"/>
      <c r="Q35" s="7"/>
      <c r="R35" s="7"/>
      <c r="S35" s="7"/>
    </row>
    <row r="36" spans="1:19" ht="12.75">
      <c r="A36" s="3"/>
      <c r="B36" s="3"/>
      <c r="C36" s="3"/>
      <c r="D36" s="3"/>
      <c r="E36" s="3"/>
      <c r="F36" s="3"/>
      <c r="G36" s="16"/>
      <c r="H36" s="3"/>
      <c r="I36" s="3"/>
      <c r="J36" s="15"/>
      <c r="K36" s="3"/>
      <c r="L36" s="3"/>
      <c r="M36" s="7"/>
      <c r="N36" s="7"/>
      <c r="O36" s="7"/>
      <c r="P36" s="7"/>
      <c r="Q36" s="7"/>
      <c r="R36" s="7"/>
      <c r="S36" s="7"/>
    </row>
    <row r="37" spans="1:19" ht="12.75">
      <c r="A37" s="3"/>
      <c r="B37" s="3"/>
      <c r="C37" s="3"/>
      <c r="D37" s="3"/>
      <c r="E37" s="3"/>
      <c r="F37" s="3"/>
      <c r="G37" s="16"/>
      <c r="H37" s="3"/>
      <c r="I37" s="3"/>
      <c r="J37" s="15"/>
      <c r="K37" s="3"/>
      <c r="L37" s="3"/>
      <c r="M37" s="7"/>
      <c r="N37" s="7"/>
      <c r="O37" s="7"/>
      <c r="P37" s="7"/>
      <c r="Q37" s="7"/>
      <c r="R37" s="7"/>
      <c r="S37" s="7"/>
    </row>
    <row r="38" spans="1:19" ht="12.75">
      <c r="A38" s="3"/>
      <c r="B38" s="3"/>
      <c r="C38" s="3"/>
      <c r="D38" s="3"/>
      <c r="E38" s="3"/>
      <c r="F38" s="3"/>
      <c r="G38" s="16"/>
      <c r="H38" s="3"/>
      <c r="I38" s="3"/>
      <c r="J38" s="15"/>
      <c r="K38" s="3"/>
      <c r="L38" s="3"/>
      <c r="M38" s="7"/>
      <c r="N38" s="7"/>
      <c r="O38" s="7"/>
      <c r="P38" s="7"/>
      <c r="Q38" s="7"/>
      <c r="R38" s="7"/>
      <c r="S38" s="7"/>
    </row>
    <row r="39" spans="1:19" ht="12.75">
      <c r="A39" s="3"/>
      <c r="B39" s="3"/>
      <c r="C39" s="3"/>
      <c r="D39" s="3"/>
      <c r="E39" s="3"/>
      <c r="F39" s="3"/>
      <c r="G39" s="16"/>
      <c r="H39" s="3"/>
      <c r="I39" s="3"/>
      <c r="J39" s="15"/>
      <c r="K39" s="3"/>
      <c r="L39" s="3"/>
      <c r="M39" s="7"/>
      <c r="N39" s="7"/>
      <c r="O39" s="7"/>
      <c r="P39" s="7"/>
      <c r="Q39" s="7"/>
      <c r="R39" s="7"/>
      <c r="S39" s="7"/>
    </row>
    <row r="40" spans="1:19" ht="12.75">
      <c r="A40" s="3"/>
      <c r="B40" s="3"/>
      <c r="C40" s="3"/>
      <c r="D40" s="3"/>
      <c r="E40" s="3"/>
      <c r="F40" s="3"/>
      <c r="G40" s="16"/>
      <c r="H40" s="3"/>
      <c r="I40" s="3"/>
      <c r="J40" s="15"/>
      <c r="K40" s="3"/>
      <c r="L40" s="3"/>
      <c r="M40" s="7"/>
      <c r="N40" s="7"/>
      <c r="O40" s="7"/>
      <c r="P40" s="7"/>
      <c r="Q40" s="7"/>
      <c r="R40" s="7"/>
      <c r="S40" s="7"/>
    </row>
    <row r="41" spans="1:19" ht="12.75">
      <c r="A41" s="3"/>
      <c r="B41" s="3"/>
      <c r="C41" s="3"/>
      <c r="D41" s="3"/>
      <c r="E41" s="3"/>
      <c r="F41" s="3"/>
      <c r="G41" s="16"/>
      <c r="H41" s="3"/>
      <c r="I41" s="3"/>
      <c r="J41" s="15"/>
      <c r="K41" s="3"/>
      <c r="L41" s="3"/>
      <c r="M41" s="7"/>
      <c r="N41" s="7"/>
      <c r="O41" s="7"/>
      <c r="P41" s="7"/>
      <c r="Q41" s="7"/>
      <c r="R41" s="7"/>
      <c r="S41" s="7"/>
    </row>
    <row r="42" spans="1:19" ht="12.75">
      <c r="A42" s="3"/>
      <c r="B42" s="3"/>
      <c r="C42" s="3"/>
      <c r="D42" s="3"/>
      <c r="E42" s="3"/>
      <c r="F42" s="3"/>
      <c r="G42" s="16"/>
      <c r="H42" s="3"/>
      <c r="I42" s="3"/>
      <c r="J42" s="15"/>
      <c r="K42" s="3"/>
      <c r="L42" s="3"/>
      <c r="M42" s="7"/>
      <c r="N42" s="7"/>
      <c r="O42" s="7"/>
      <c r="P42" s="7"/>
      <c r="Q42" s="7"/>
      <c r="R42" s="7"/>
      <c r="S42" s="7"/>
    </row>
    <row r="43" spans="1:19" ht="12.75">
      <c r="A43" s="3"/>
      <c r="B43" s="3"/>
      <c r="C43" s="3"/>
      <c r="D43" s="3"/>
      <c r="E43" s="3"/>
      <c r="F43" s="3"/>
      <c r="G43" s="16"/>
      <c r="H43" s="3"/>
      <c r="I43" s="3"/>
      <c r="J43" s="15"/>
      <c r="K43" s="3"/>
      <c r="L43" s="3"/>
      <c r="M43" s="7"/>
      <c r="N43" s="7"/>
      <c r="O43" s="7"/>
      <c r="P43" s="7"/>
      <c r="Q43" s="7"/>
      <c r="R43" s="7"/>
      <c r="S43" s="7"/>
    </row>
    <row r="44" spans="1:19" ht="12.75">
      <c r="A44" s="3"/>
      <c r="B44" s="3"/>
      <c r="C44" s="3"/>
      <c r="D44" s="3"/>
      <c r="E44" s="3"/>
      <c r="F44" s="3"/>
      <c r="G44" s="16"/>
      <c r="H44" s="3"/>
      <c r="I44" s="3"/>
      <c r="J44" s="15"/>
      <c r="K44" s="3"/>
      <c r="L44" s="3"/>
      <c r="M44" s="7"/>
      <c r="N44" s="7"/>
      <c r="O44" s="7"/>
      <c r="P44" s="7"/>
      <c r="Q44" s="7"/>
      <c r="R44" s="7"/>
      <c r="S44" s="7"/>
    </row>
    <row r="45" spans="1:19" ht="12.75">
      <c r="A45" s="3"/>
      <c r="B45" s="3"/>
      <c r="C45" s="3"/>
      <c r="D45" s="3"/>
      <c r="E45" s="3"/>
      <c r="F45" s="3"/>
      <c r="G45" s="16"/>
      <c r="H45" s="3"/>
      <c r="I45" s="3"/>
      <c r="J45" s="15"/>
      <c r="K45" s="3"/>
      <c r="L45" s="3"/>
      <c r="M45" s="7"/>
      <c r="N45" s="7"/>
      <c r="O45" s="7"/>
      <c r="P45" s="7"/>
      <c r="Q45" s="7"/>
      <c r="R45" s="7"/>
      <c r="S45" s="7"/>
    </row>
    <row r="46" spans="1:19" ht="12.75">
      <c r="A46" s="3"/>
      <c r="B46" s="3"/>
      <c r="C46" s="3"/>
      <c r="D46" s="3"/>
      <c r="E46" s="3"/>
      <c r="F46" s="3"/>
      <c r="G46" s="16"/>
      <c r="H46" s="3"/>
      <c r="I46" s="3"/>
      <c r="J46" s="15"/>
      <c r="K46" s="3"/>
      <c r="L46" s="3"/>
      <c r="M46" s="7"/>
      <c r="N46" s="7"/>
      <c r="O46" s="7"/>
      <c r="P46" s="7"/>
      <c r="Q46" s="7"/>
      <c r="R46" s="7"/>
      <c r="S46" s="7"/>
    </row>
    <row r="47" spans="1:19" ht="12.75">
      <c r="A47" s="3"/>
      <c r="B47" s="3"/>
      <c r="C47" s="3"/>
      <c r="D47" s="3"/>
      <c r="E47" s="3"/>
      <c r="F47" s="3"/>
      <c r="G47" s="16"/>
      <c r="H47" s="3"/>
      <c r="I47" s="3"/>
      <c r="J47" s="15"/>
      <c r="K47" s="3"/>
      <c r="L47" s="3"/>
      <c r="M47" s="7"/>
      <c r="N47" s="7"/>
      <c r="O47" s="7"/>
      <c r="P47" s="7"/>
      <c r="Q47" s="7"/>
      <c r="R47" s="7"/>
      <c r="S47" s="7"/>
    </row>
    <row r="48" spans="1:19" ht="12.75">
      <c r="A48" s="3"/>
      <c r="B48" s="3"/>
      <c r="C48" s="3"/>
      <c r="D48" s="3"/>
      <c r="E48" s="3"/>
      <c r="F48" s="3"/>
      <c r="G48" s="16"/>
      <c r="H48" s="3"/>
      <c r="I48" s="3"/>
      <c r="J48" s="15"/>
      <c r="K48" s="3"/>
      <c r="L48" s="3"/>
      <c r="M48" s="7"/>
      <c r="N48" s="7"/>
      <c r="O48" s="7"/>
      <c r="P48" s="7"/>
      <c r="Q48" s="7"/>
      <c r="R48" s="7"/>
      <c r="S48" s="7"/>
    </row>
    <row r="49" spans="1:19" ht="12.75">
      <c r="A49" s="3"/>
      <c r="B49" s="3"/>
      <c r="C49" s="3"/>
      <c r="D49" s="3"/>
      <c r="E49" s="3"/>
      <c r="F49" s="3"/>
      <c r="G49" s="16"/>
      <c r="H49" s="3"/>
      <c r="I49" s="3"/>
      <c r="J49" s="15"/>
      <c r="K49" s="3"/>
      <c r="L49" s="3"/>
      <c r="M49" s="7"/>
      <c r="N49" s="7"/>
      <c r="O49" s="7"/>
      <c r="P49" s="7"/>
      <c r="Q49" s="7"/>
      <c r="R49" s="7"/>
      <c r="S49" s="7"/>
    </row>
    <row r="50" spans="1:19" ht="12.75">
      <c r="A50" s="3"/>
      <c r="B50" s="3"/>
      <c r="C50" s="3"/>
      <c r="D50" s="3"/>
      <c r="E50" s="3"/>
      <c r="F50" s="3"/>
      <c r="G50" s="16"/>
      <c r="H50" s="3"/>
      <c r="I50" s="3"/>
      <c r="J50" s="15"/>
      <c r="K50" s="3"/>
      <c r="L50" s="3"/>
      <c r="M50" s="7"/>
      <c r="N50" s="7"/>
      <c r="O50" s="7"/>
      <c r="P50" s="7"/>
      <c r="Q50" s="7"/>
      <c r="R50" s="7"/>
      <c r="S50" s="7"/>
    </row>
    <row r="51" spans="1:19" ht="12.75">
      <c r="A51" s="3"/>
      <c r="B51" s="3"/>
      <c r="C51" s="3"/>
      <c r="D51" s="3"/>
      <c r="E51" s="3"/>
      <c r="F51" s="3"/>
      <c r="G51" s="16"/>
      <c r="H51" s="3"/>
      <c r="I51" s="3"/>
      <c r="J51" s="15"/>
      <c r="K51" s="3"/>
      <c r="L51" s="3"/>
      <c r="M51" s="7"/>
      <c r="N51" s="7"/>
      <c r="O51" s="7"/>
      <c r="P51" s="7"/>
      <c r="Q51" s="7"/>
      <c r="R51" s="7"/>
      <c r="S51" s="7"/>
    </row>
    <row r="52" spans="1:19" ht="12.75">
      <c r="A52" s="3"/>
      <c r="B52" s="3"/>
      <c r="C52" s="3"/>
      <c r="D52" s="3"/>
      <c r="E52" s="3"/>
      <c r="F52" s="3"/>
      <c r="G52" s="16"/>
      <c r="H52" s="3"/>
      <c r="I52" s="3"/>
      <c r="J52" s="15"/>
      <c r="K52" s="3"/>
      <c r="L52" s="3"/>
      <c r="M52" s="7"/>
      <c r="N52" s="7"/>
      <c r="O52" s="7"/>
      <c r="P52" s="7"/>
      <c r="Q52" s="7"/>
      <c r="R52" s="7"/>
      <c r="S52" s="7"/>
    </row>
    <row r="53" spans="1:19" ht="12.75">
      <c r="A53" s="3"/>
      <c r="B53" s="3"/>
      <c r="C53" s="3"/>
      <c r="D53" s="3"/>
      <c r="E53" s="3"/>
      <c r="F53" s="3"/>
      <c r="G53" s="16"/>
      <c r="H53" s="3"/>
      <c r="I53" s="3"/>
      <c r="J53" s="15"/>
      <c r="K53" s="3"/>
      <c r="L53" s="3"/>
      <c r="M53" s="7"/>
      <c r="N53" s="7"/>
      <c r="O53" s="7"/>
      <c r="P53" s="7"/>
      <c r="Q53" s="7"/>
      <c r="R53" s="7"/>
      <c r="S53" s="7"/>
    </row>
    <row r="54" spans="1:19" ht="12.75">
      <c r="A54" s="3"/>
      <c r="B54" s="3"/>
      <c r="C54" s="3"/>
      <c r="D54" s="3"/>
      <c r="E54" s="3"/>
      <c r="F54" s="3"/>
      <c r="G54" s="16"/>
      <c r="H54" s="3"/>
      <c r="I54" s="3"/>
      <c r="J54" s="15"/>
      <c r="K54" s="3"/>
      <c r="L54" s="3"/>
      <c r="M54" s="7"/>
      <c r="N54" s="7"/>
      <c r="O54" s="7"/>
      <c r="P54" s="7"/>
      <c r="Q54" s="7"/>
      <c r="R54" s="7"/>
      <c r="S54" s="7"/>
    </row>
    <row r="55" spans="1:19" ht="12.75">
      <c r="A55" s="3"/>
      <c r="B55" s="3"/>
      <c r="C55" s="3"/>
      <c r="D55" s="3"/>
      <c r="E55" s="3"/>
      <c r="F55" s="3"/>
      <c r="G55" s="16"/>
      <c r="H55" s="3"/>
      <c r="I55" s="3"/>
      <c r="J55" s="15"/>
      <c r="K55" s="3"/>
      <c r="L55" s="3"/>
      <c r="M55" s="7"/>
      <c r="N55" s="7"/>
      <c r="O55" s="7"/>
      <c r="P55" s="7"/>
      <c r="Q55" s="7"/>
      <c r="R55" s="7"/>
      <c r="S55" s="7"/>
    </row>
    <row r="56" spans="1:19" ht="12.75">
      <c r="A56" s="3"/>
      <c r="B56" s="3"/>
      <c r="C56" s="3"/>
      <c r="D56" s="3"/>
      <c r="E56" s="3"/>
      <c r="F56" s="3"/>
      <c r="G56" s="16"/>
      <c r="H56" s="3"/>
      <c r="I56" s="3"/>
      <c r="J56" s="15"/>
      <c r="K56" s="3"/>
      <c r="L56" s="3"/>
      <c r="M56" s="7"/>
      <c r="N56" s="7"/>
      <c r="O56" s="7"/>
      <c r="P56" s="7"/>
      <c r="Q56" s="7"/>
      <c r="R56" s="7"/>
      <c r="S56" s="7"/>
    </row>
    <row r="57" spans="1:19" ht="12.75">
      <c r="A57" s="3"/>
      <c r="B57" s="3"/>
      <c r="C57" s="3"/>
      <c r="D57" s="3"/>
      <c r="E57" s="3"/>
      <c r="F57" s="3"/>
      <c r="G57" s="16"/>
      <c r="H57" s="3"/>
      <c r="I57" s="3"/>
      <c r="J57" s="15"/>
      <c r="K57" s="3"/>
      <c r="L57" s="3"/>
      <c r="M57" s="7"/>
      <c r="N57" s="7"/>
      <c r="O57" s="7"/>
      <c r="P57" s="7"/>
      <c r="Q57" s="7"/>
      <c r="R57" s="7"/>
      <c r="S57" s="7"/>
    </row>
    <row r="58" spans="1:19" ht="12.75">
      <c r="A58" s="3"/>
      <c r="B58" s="3"/>
      <c r="C58" s="3"/>
      <c r="D58" s="3"/>
      <c r="E58" s="3"/>
      <c r="F58" s="3"/>
      <c r="G58" s="16"/>
      <c r="H58" s="3"/>
      <c r="I58" s="3"/>
      <c r="J58" s="15"/>
      <c r="K58" s="3"/>
      <c r="L58" s="3"/>
      <c r="M58" s="7"/>
      <c r="N58" s="7"/>
      <c r="O58" s="7"/>
      <c r="P58" s="7"/>
      <c r="Q58" s="7"/>
      <c r="R58" s="7"/>
      <c r="S58" s="7"/>
    </row>
    <row r="59" spans="1:19" ht="12.75">
      <c r="A59" s="7"/>
      <c r="K59" s="7"/>
      <c r="L59" s="7"/>
      <c r="M59" s="7"/>
      <c r="N59" s="7"/>
      <c r="O59" s="7"/>
      <c r="P59" s="7"/>
      <c r="Q59" s="7"/>
      <c r="R59" s="7"/>
      <c r="S59" s="7"/>
    </row>
  </sheetData>
  <mergeCells count="7">
    <mergeCell ref="G2:I2"/>
    <mergeCell ref="A2:A3"/>
    <mergeCell ref="F2:F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 College of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HJA_Guest</dc:creator>
  <cp:keywords/>
  <dc:description/>
  <cp:lastModifiedBy>hja_guest</cp:lastModifiedBy>
  <cp:lastPrinted>2007-07-18T14:42:38Z</cp:lastPrinted>
  <dcterms:created xsi:type="dcterms:W3CDTF">2007-07-16T16:18:26Z</dcterms:created>
  <dcterms:modified xsi:type="dcterms:W3CDTF">2007-08-22T16:58:35Z</dcterms:modified>
  <cp:category/>
  <cp:version/>
  <cp:contentType/>
  <cp:contentStatus/>
</cp:coreProperties>
</file>